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EFEITURA\BADESUL\FINISA\1ª PARTE PAVER\"/>
    </mc:Choice>
  </mc:AlternateContent>
  <bookViews>
    <workbookView xWindow="0" yWindow="0" windowWidth="23040" windowHeight="8808" activeTab="5"/>
  </bookViews>
  <sheets>
    <sheet name="TRECHO 1" sheetId="7" r:id="rId1"/>
    <sheet name="TRECHO 2" sheetId="8" r:id="rId2"/>
    <sheet name="TRECHO 3" sheetId="9" r:id="rId3"/>
    <sheet name="TRECHO 4" sheetId="10" r:id="rId4"/>
    <sheet name="planilhas" sheetId="11" r:id="rId5"/>
    <sheet name="CRONOGRAMA" sheetId="4" r:id="rId6"/>
  </sheets>
  <externalReferences>
    <externalReference r:id="rId7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1" l="1"/>
  <c r="H95" i="4"/>
  <c r="G94" i="4"/>
  <c r="F94" i="4"/>
  <c r="H94" i="4" s="1"/>
  <c r="H93" i="4"/>
  <c r="H96" i="4" s="1"/>
  <c r="E93" i="4"/>
  <c r="G93" i="4" s="1"/>
  <c r="C94" i="4"/>
  <c r="F92" i="4"/>
  <c r="F96" i="4" s="1"/>
  <c r="E96" i="4" s="1"/>
  <c r="C71" i="4"/>
  <c r="F74" i="4"/>
  <c r="F73" i="4"/>
  <c r="F72" i="4"/>
  <c r="E72" i="4"/>
  <c r="F71" i="4"/>
  <c r="D54" i="4"/>
  <c r="C50" i="4" s="1"/>
  <c r="F53" i="4"/>
  <c r="F52" i="4"/>
  <c r="F51" i="4"/>
  <c r="E51" i="4"/>
  <c r="F50" i="4"/>
  <c r="F33" i="4"/>
  <c r="C32" i="4"/>
  <c r="F32" i="4"/>
  <c r="F31" i="4"/>
  <c r="E31" i="4"/>
  <c r="C31" i="4"/>
  <c r="F30" i="4"/>
  <c r="F11" i="4"/>
  <c r="H11" i="4" s="1"/>
  <c r="H13" i="4" s="1"/>
  <c r="H12" i="4"/>
  <c r="F54" i="4" l="1"/>
  <c r="G96" i="4"/>
  <c r="E97" i="4"/>
  <c r="F97" i="4"/>
  <c r="H97" i="4" s="1"/>
  <c r="C93" i="4"/>
  <c r="C95" i="4"/>
  <c r="C92" i="4"/>
  <c r="F75" i="4"/>
  <c r="E75" i="4" s="1"/>
  <c r="E76" i="4" s="1"/>
  <c r="C73" i="4"/>
  <c r="C72" i="4"/>
  <c r="F76" i="4"/>
  <c r="C74" i="4"/>
  <c r="C52" i="4"/>
  <c r="C51" i="4"/>
  <c r="C53" i="4"/>
  <c r="F55" i="4"/>
  <c r="E54" i="4"/>
  <c r="E55" i="4" s="1"/>
  <c r="F34" i="4"/>
  <c r="F35" i="4"/>
  <c r="E34" i="4"/>
  <c r="E35" i="4" s="1"/>
  <c r="C30" i="4"/>
  <c r="C33" i="4"/>
  <c r="G97" i="4" l="1"/>
  <c r="C96" i="4"/>
  <c r="C75" i="4"/>
  <c r="C54" i="4"/>
  <c r="C34" i="4"/>
  <c r="F10" i="4" l="1"/>
  <c r="E10" i="4"/>
  <c r="F9" i="4"/>
  <c r="D13" i="4"/>
  <c r="C10" i="4" s="1"/>
  <c r="C11" i="4" l="1"/>
  <c r="C12" i="4"/>
  <c r="C9" i="4"/>
  <c r="C13" i="4" s="1"/>
  <c r="F13" i="4"/>
  <c r="E13" i="4" l="1"/>
  <c r="E14" i="4" s="1"/>
  <c r="F14" i="4"/>
  <c r="H14" i="4" s="1"/>
  <c r="G13" i="4" l="1"/>
  <c r="G14" i="4" s="1"/>
  <c r="L15" i="11" l="1"/>
  <c r="J15" i="11"/>
  <c r="H15" i="11"/>
  <c r="F15" i="11"/>
  <c r="O13" i="11"/>
  <c r="O11" i="11"/>
  <c r="O15" i="11" s="1"/>
  <c r="H22" i="8"/>
  <c r="H23" i="8"/>
  <c r="H24" i="8"/>
  <c r="H25" i="8"/>
  <c r="H26" i="8"/>
  <c r="H21" i="8"/>
  <c r="H18" i="8"/>
  <c r="H15" i="8"/>
  <c r="H14" i="8"/>
  <c r="H11" i="8"/>
  <c r="H11" i="7"/>
  <c r="H11" i="9"/>
  <c r="O12" i="11"/>
  <c r="H22" i="10" l="1"/>
  <c r="H23" i="10"/>
  <c r="H24" i="10"/>
  <c r="H25" i="10"/>
  <c r="H21" i="10"/>
  <c r="H18" i="10"/>
  <c r="H15" i="10"/>
  <c r="H14" i="10"/>
  <c r="H11" i="10"/>
  <c r="H22" i="9"/>
  <c r="H23" i="9"/>
  <c r="H24" i="9"/>
  <c r="H25" i="9"/>
  <c r="H21" i="9"/>
  <c r="H18" i="9"/>
  <c r="H15" i="9"/>
  <c r="H14" i="9"/>
  <c r="H22" i="7"/>
  <c r="H23" i="7"/>
  <c r="H24" i="7"/>
  <c r="H25" i="7"/>
  <c r="H26" i="7"/>
  <c r="H21" i="7"/>
  <c r="H18" i="7"/>
  <c r="H15" i="7"/>
  <c r="H14" i="7"/>
  <c r="I11" i="7"/>
  <c r="I25" i="10" l="1"/>
  <c r="I24" i="10"/>
  <c r="I23" i="10"/>
  <c r="I22" i="10"/>
  <c r="I21" i="10"/>
  <c r="I18" i="10"/>
  <c r="I19" i="10" s="1"/>
  <c r="I15" i="10"/>
  <c r="I14" i="10"/>
  <c r="I11" i="10"/>
  <c r="I12" i="10" s="1"/>
  <c r="I25" i="9"/>
  <c r="I24" i="9"/>
  <c r="I23" i="9"/>
  <c r="I22" i="9"/>
  <c r="I21" i="9"/>
  <c r="I18" i="9"/>
  <c r="I19" i="9" s="1"/>
  <c r="I15" i="9"/>
  <c r="I14" i="9"/>
  <c r="I11" i="9"/>
  <c r="I12" i="9" s="1"/>
  <c r="I26" i="8"/>
  <c r="I25" i="8"/>
  <c r="I24" i="8"/>
  <c r="I23" i="8"/>
  <c r="I22" i="8"/>
  <c r="I21" i="8"/>
  <c r="I18" i="8"/>
  <c r="I19" i="8" s="1"/>
  <c r="I15" i="8"/>
  <c r="I14" i="8"/>
  <c r="I11" i="8"/>
  <c r="I12" i="8" s="1"/>
  <c r="I26" i="7"/>
  <c r="I25" i="7"/>
  <c r="I24" i="7"/>
  <c r="I23" i="7"/>
  <c r="I22" i="7"/>
  <c r="I21" i="7"/>
  <c r="I18" i="7"/>
  <c r="I19" i="7" s="1"/>
  <c r="I15" i="7"/>
  <c r="I14" i="7"/>
  <c r="I12" i="7"/>
  <c r="I16" i="8" l="1"/>
  <c r="I27" i="7"/>
  <c r="I16" i="7"/>
  <c r="I16" i="10"/>
  <c r="I26" i="10"/>
  <c r="I27" i="8"/>
  <c r="I28" i="8" s="1"/>
  <c r="I16" i="9"/>
  <c r="I26" i="9"/>
  <c r="I28" i="7" l="1"/>
  <c r="I27" i="10"/>
  <c r="I27" i="9"/>
</calcChain>
</file>

<file path=xl/sharedStrings.xml><?xml version="1.0" encoding="utf-8"?>
<sst xmlns="http://schemas.openxmlformats.org/spreadsheetml/2006/main" count="470" uniqueCount="99">
  <si>
    <t>1.</t>
  </si>
  <si>
    <t>Item</t>
  </si>
  <si>
    <t>2.</t>
  </si>
  <si>
    <t>2.1</t>
  </si>
  <si>
    <t>ASSENTAMENTO DE GUIA (MEIO-FIO), CONFECCIONADA EM CONCRETO PRÉ-FABRICADO, DIMENSÕES 100X15X13X30 CM (COMPRIMENTO X BASE INFERIOR X BASE SUPERIOR X ALTURA), PARA VIAS URBANAS (USO VIÁRIO). AF_06/2016</t>
  </si>
  <si>
    <t>m</t>
  </si>
  <si>
    <t>m²</t>
  </si>
  <si>
    <t>TOTAL</t>
  </si>
  <si>
    <t>2.3</t>
  </si>
  <si>
    <t>ESCAVAÇÃO MANUAL DE VALA COM PROFUNDIDADE MENOR OU IGUAL A 1,30 M. AF_03/2016</t>
  </si>
  <si>
    <t>m³</t>
  </si>
  <si>
    <t>SINALIZAÇÃO VERTICAL</t>
  </si>
  <si>
    <t>74157/004</t>
  </si>
  <si>
    <t>4.1</t>
  </si>
  <si>
    <t>ESCAVAÇÃO MANUAL PARA BLOCO DE COROAMENTO OU SAPATA, SEM PREVISÃO DE FÔRMA. AF_06/2017</t>
  </si>
  <si>
    <t>CONCRETO FCK = 25MPA, TRAÇO 1:2,3:2,7 (CIMENTO/ AREIA MÉDIA/ BRITA 1)  - PREPARO MECÂNICO COM BETONEIRA 400 L. AF_07/2016</t>
  </si>
  <si>
    <t>LANCAMENTO/APLICACAO MANUAL DE CONCRETO EM FUNDACOES</t>
  </si>
  <si>
    <t>3.1</t>
  </si>
  <si>
    <t>PAVIMENTAÇÃO DE BLOCOS INTERTRAVADOS ESPESSURA DE 8 CM, FCK 35 MPA</t>
  </si>
  <si>
    <t>SERVIÇOS INICIAIS</t>
  </si>
  <si>
    <t>MEIO-FIO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</si>
  <si>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</si>
  <si>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</si>
  <si>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</si>
  <si>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</si>
  <si>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</si>
  <si>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</si>
  <si>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</si>
  <si>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</si>
  <si>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</si>
  <si>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</si>
  <si>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</si>
  <si>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</si>
  <si>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</si>
  <si>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</si>
  <si>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</si>
  <si>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</si>
  <si>
    <t>EXECUÇÃO DE VIA EM PISO INTERTRAVADO, COM BLOCO 16 FACES DE 22 X 11 CM, ESPESSURA 8 CM. AF_12/2015</t>
  </si>
  <si>
    <t>PLANILHA ORÇAMENTARIA</t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</si>
  <si>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</si>
  <si>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</si>
  <si>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</si>
  <si>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t>DESONERADO:</t>
  </si>
  <si>
    <t>BDI</t>
  </si>
  <si>
    <t>SIM</t>
  </si>
  <si>
    <t>ITEM</t>
  </si>
  <si>
    <t>FONTE</t>
  </si>
  <si>
    <t>CÓDIGO</t>
  </si>
  <si>
    <t>DESCRIÇÃO</t>
  </si>
  <si>
    <t>UNIDADE</t>
  </si>
  <si>
    <t>QUANTIDADE</t>
  </si>
  <si>
    <t>CUSTO UNITÁRIO (R$)</t>
  </si>
  <si>
    <t>PREÇO UNITÁRIO (R$)</t>
  </si>
  <si>
    <t>PREÇO TOTAL (R$)</t>
  </si>
  <si>
    <t>TOTAL DO ITEM 1</t>
  </si>
  <si>
    <t>TOTAL DO ITEM 2</t>
  </si>
  <si>
    <t>TOTAL DO ITEM 3</t>
  </si>
  <si>
    <t>TOTAL DO ITEM 4</t>
  </si>
  <si>
    <t>Foi considerado arredondamento de duas casas decimais para Quantidade; Custo Unitário; BDI; Preço Unitário; Preço Total.</t>
  </si>
  <si>
    <t>SERVICOS TOPOGRAFICOS PARA PAVIMENTACAO, INCLUSIVE NOTA DE SERVICOS, ACOMPANHAMENTO E GREIDE</t>
  </si>
  <si>
    <t>SINAPI</t>
  </si>
  <si>
    <t>1.2</t>
  </si>
  <si>
    <t>DAER</t>
  </si>
  <si>
    <t>73916/2</t>
  </si>
  <si>
    <t>SINAPI-I</t>
  </si>
  <si>
    <t>TUBO ACO GALVANIZADO COM COSTURA, CLASSE MEDIA, DN 2", E = *3,65* MM, PESO *5,10* KG/M (NBR 5580)</t>
  </si>
  <si>
    <t>PLACA DE ACO ESMALTADA PARA IDENTIFICACAO DE RUA, *45 CM X 20* CM</t>
  </si>
  <si>
    <t>UNID</t>
  </si>
  <si>
    <t xml:space="preserve">PLACA TODA REFLETIVA TIPO I 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</si>
  <si>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BORTOLO VANZ - TRECHO 1</t>
    </r>
  </si>
  <si>
    <t>4.2</t>
  </si>
  <si>
    <t>4.3</t>
  </si>
  <si>
    <t>4.4</t>
  </si>
  <si>
    <t>4.5</t>
  </si>
  <si>
    <t>4.6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</si>
  <si>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ANTONIO FERRARI - TRECHO 2</t>
    </r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</si>
  <si>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RICARDO STANGHERLIN - TRECHO 3</t>
    </r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</si>
  <si>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LÚCIO SCHNEIDER - TRECHO 4</t>
    </r>
  </si>
  <si>
    <t>PLANILHA ORÇAMENTÁRIA TOTAL DOS TRECHOS</t>
  </si>
  <si>
    <t>SINAPI DATA BASE:</t>
  </si>
  <si>
    <t>PAVIMENTAÇÃO ASFÁLTICA EM CBUQ</t>
  </si>
  <si>
    <t>SERVIÇOS INICIAIS (R$)</t>
  </si>
  <si>
    <t>PAVIMENTAÇÃO POR TRECHOS</t>
  </si>
  <si>
    <t>1.1</t>
  </si>
  <si>
    <t>1.3</t>
  </si>
  <si>
    <t>1.4</t>
  </si>
  <si>
    <t>TOTAL 1</t>
  </si>
  <si>
    <t>PREÇO TOTAL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</si>
  <si>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1, TRECHO 2, TRECHO 3, TRECHO 4</t>
    </r>
  </si>
  <si>
    <r>
      <t xml:space="preserve">OBJETO: </t>
    </r>
    <r>
      <rPr>
        <sz val="10"/>
        <color rgb="FF000000"/>
        <rFont val="Arial"/>
        <family val="2"/>
      </rPr>
      <t>PAVIMENTAÇÃO DE BLOCOS INTERTRAVADOS NO PERIMETRO URBANO DO MUNICÍPIO DE SÃO JOSÉ DO OURO/RS</t>
    </r>
  </si>
  <si>
    <r>
      <rPr>
        <b/>
        <sz val="10"/>
        <color rgb="FF000000"/>
        <rFont val="Arial"/>
        <family val="2"/>
      </rPr>
      <t>OBJETO:</t>
    </r>
    <r>
      <rPr>
        <sz val="10"/>
        <color rgb="FF000000"/>
        <rFont val="Arial"/>
        <family val="2"/>
      </rPr>
      <t xml:space="preserve"> PAVIMENTAÇÃO DE BLOCOS INTERTRAVADOS NO PERIMETRO URBANO DO MUNICÍPIO DE SÃO JOSÉ DO OURO/RS</t>
    </r>
  </si>
  <si>
    <t>SINAPI DATA</t>
  </si>
  <si>
    <t>MEIO-FIO (R$)</t>
  </si>
  <si>
    <t>PAVIMENTAÇÃO DE BLOCOS INTERTRAVADOS  (R$)</t>
  </si>
  <si>
    <t>SINALIZAÇÃO (R$)</t>
  </si>
  <si>
    <t>RUA BORTOLO VANZ - TRECHO 1</t>
  </si>
  <si>
    <t>RUA ANTONIO FERRARI - TRECHO 2</t>
  </si>
  <si>
    <t>RUA RICARDO STANGHERLIN - TRECHO 3</t>
  </si>
  <si>
    <t>RUA LÚCIO SCHNEIDER - TRECHO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</si>
</sst>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7" formatCode="_(* #,##0.00_);_(* \(#,##0.00\);_(* &quot;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222">
    <xf numFmtId="0" fontId="0" fillId="0" borderId="0" xfId="0"/>
    <xf numFmtId="0" fontId="5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shrinkToFit="1"/>
    </xf>
    <xf numFmtId="0" fontId="5" fillId="2" borderId="9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2" fontId="6" fillId="0" borderId="18" xfId="0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top" wrapText="1"/>
    </xf>
    <xf numFmtId="4" fontId="6" fillId="0" borderId="8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166" fontId="4" fillId="2" borderId="9" xfId="0" applyNumberFormat="1" applyFont="1" applyFill="1" applyBorder="1" applyAlignment="1">
      <alignment horizontal="right" vertical="top" shrinkToFit="1"/>
    </xf>
    <xf numFmtId="164" fontId="4" fillId="2" borderId="9" xfId="0" applyNumberFormat="1" applyFont="1" applyFill="1" applyBorder="1" applyAlignment="1">
      <alignment horizontal="right" vertical="top" shrinkToFit="1"/>
    </xf>
    <xf numFmtId="165" fontId="6" fillId="0" borderId="3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wrapText="1"/>
    </xf>
    <xf numFmtId="166" fontId="4" fillId="2" borderId="19" xfId="0" applyNumberFormat="1" applyFont="1" applyFill="1" applyBorder="1" applyAlignment="1">
      <alignment horizontal="right" vertical="top" shrinkToFit="1"/>
    </xf>
    <xf numFmtId="166" fontId="11" fillId="0" borderId="9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43" fontId="7" fillId="0" borderId="9" xfId="2" applyFont="1" applyBorder="1" applyProtection="1">
      <protection locked="0"/>
    </xf>
    <xf numFmtId="0" fontId="7" fillId="0" borderId="9" xfId="0" applyFont="1" applyBorder="1"/>
    <xf numFmtId="0" fontId="14" fillId="0" borderId="9" xfId="0" applyFont="1" applyBorder="1"/>
    <xf numFmtId="0" fontId="14" fillId="0" borderId="16" xfId="0" applyFont="1" applyBorder="1"/>
    <xf numFmtId="2" fontId="14" fillId="0" borderId="9" xfId="0" applyNumberFormat="1" applyFont="1" applyBorder="1" applyProtection="1"/>
    <xf numFmtId="43" fontId="14" fillId="0" borderId="9" xfId="2" applyFont="1" applyBorder="1"/>
    <xf numFmtId="43" fontId="14" fillId="0" borderId="9" xfId="2" applyFont="1" applyBorder="1" applyProtection="1">
      <protection locked="0"/>
    </xf>
    <xf numFmtId="167" fontId="14" fillId="0" borderId="9" xfId="2" applyNumberFormat="1" applyFont="1" applyBorder="1"/>
    <xf numFmtId="0" fontId="14" fillId="0" borderId="20" xfId="0" applyFont="1" applyBorder="1"/>
    <xf numFmtId="43" fontId="14" fillId="0" borderId="20" xfId="2" applyFont="1" applyBorder="1"/>
    <xf numFmtId="0" fontId="14" fillId="0" borderId="9" xfId="0" applyFont="1" applyBorder="1" applyAlignment="1">
      <alignment horizontal="center"/>
    </xf>
    <xf numFmtId="0" fontId="13" fillId="0" borderId="0" xfId="0" applyFont="1"/>
    <xf numFmtId="0" fontId="1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3" fontId="14" fillId="0" borderId="16" xfId="2" applyFont="1" applyBorder="1"/>
    <xf numFmtId="0" fontId="14" fillId="0" borderId="11" xfId="0" applyFont="1" applyBorder="1"/>
    <xf numFmtId="0" fontId="14" fillId="0" borderId="10" xfId="0" applyFont="1" applyBorder="1"/>
    <xf numFmtId="43" fontId="14" fillId="0" borderId="10" xfId="2" applyFont="1" applyBorder="1" applyProtection="1">
      <protection locked="0"/>
    </xf>
    <xf numFmtId="43" fontId="14" fillId="0" borderId="26" xfId="2" applyFont="1" applyBorder="1"/>
    <xf numFmtId="167" fontId="14" fillId="0" borderId="10" xfId="2" applyNumberFormat="1" applyFont="1" applyBorder="1"/>
    <xf numFmtId="0" fontId="0" fillId="0" borderId="0" xfId="0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vertical="top"/>
    </xf>
    <xf numFmtId="0" fontId="18" fillId="0" borderId="36" xfId="0" applyFont="1" applyFill="1" applyBorder="1" applyAlignment="1">
      <alignment vertical="top"/>
    </xf>
    <xf numFmtId="0" fontId="18" fillId="0" borderId="36" xfId="0" applyFont="1" applyFill="1" applyBorder="1" applyAlignment="1">
      <alignment horizontal="center" vertical="top"/>
    </xf>
    <xf numFmtId="0" fontId="19" fillId="0" borderId="32" xfId="0" applyFont="1" applyFill="1" applyBorder="1" applyAlignment="1">
      <alignment horizontal="left" vertical="top" wrapText="1"/>
    </xf>
    <xf numFmtId="0" fontId="19" fillId="0" borderId="3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165" fontId="6" fillId="0" borderId="9" xfId="0" applyNumberFormat="1" applyFont="1" applyFill="1" applyBorder="1" applyAlignment="1">
      <alignment horizontal="right" vertical="center" shrinkToFit="1"/>
    </xf>
    <xf numFmtId="0" fontId="4" fillId="2" borderId="19" xfId="0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166" fontId="11" fillId="0" borderId="18" xfId="0" applyNumberFormat="1" applyFont="1" applyBorder="1" applyAlignment="1">
      <alignment horizontal="center" vertical="center"/>
    </xf>
    <xf numFmtId="0" fontId="0" fillId="0" borderId="0" xfId="0" applyBorder="1"/>
    <xf numFmtId="0" fontId="8" fillId="0" borderId="4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43" xfId="0" applyFont="1" applyFill="1" applyBorder="1" applyAlignment="1">
      <alignment vertical="center" wrapText="1"/>
    </xf>
    <xf numFmtId="166" fontId="1" fillId="5" borderId="22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right" vertical="center" shrinkToFit="1"/>
    </xf>
    <xf numFmtId="165" fontId="6" fillId="5" borderId="9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2" fontId="6" fillId="5" borderId="9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wrapText="1"/>
    </xf>
    <xf numFmtId="2" fontId="6" fillId="5" borderId="7" xfId="0" applyNumberFormat="1" applyFont="1" applyFill="1" applyBorder="1" applyAlignment="1">
      <alignment horizontal="center" vertical="center" shrinkToFit="1"/>
    </xf>
    <xf numFmtId="166" fontId="2" fillId="5" borderId="9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top" wrapText="1"/>
    </xf>
    <xf numFmtId="2" fontId="6" fillId="5" borderId="18" xfId="0" applyNumberFormat="1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wrapText="1"/>
    </xf>
    <xf numFmtId="166" fontId="11" fillId="5" borderId="18" xfId="0" applyNumberFormat="1" applyFont="1" applyFill="1" applyBorder="1" applyAlignment="1">
      <alignment horizontal="center" vertical="center"/>
    </xf>
    <xf numFmtId="0" fontId="18" fillId="0" borderId="37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wrapText="1"/>
    </xf>
    <xf numFmtId="0" fontId="14" fillId="0" borderId="9" xfId="0" applyFont="1" applyBorder="1" applyAlignment="1">
      <alignment horizontal="center"/>
    </xf>
    <xf numFmtId="0" fontId="0" fillId="0" borderId="45" xfId="0" applyFill="1" applyBorder="1" applyAlignment="1">
      <alignment horizontal="left" vertical="top"/>
    </xf>
    <xf numFmtId="0" fontId="18" fillId="0" borderId="44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17" fontId="18" fillId="0" borderId="0" xfId="0" applyNumberFormat="1" applyFont="1" applyFill="1" applyBorder="1" applyAlignment="1">
      <alignment horizontal="center" vertical="top"/>
    </xf>
    <xf numFmtId="10" fontId="18" fillId="0" borderId="0" xfId="0" applyNumberFormat="1" applyFont="1" applyFill="1" applyBorder="1" applyAlignment="1">
      <alignment horizontal="center" vertical="top"/>
    </xf>
    <xf numFmtId="0" fontId="4" fillId="0" borderId="4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6" fontId="6" fillId="0" borderId="0" xfId="0" applyNumberFormat="1" applyFont="1" applyFill="1" applyBorder="1" applyAlignment="1">
      <alignment horizontal="center" vertical="top"/>
    </xf>
    <xf numFmtId="0" fontId="8" fillId="0" borderId="42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 vertical="top" wrapText="1"/>
    </xf>
    <xf numFmtId="17" fontId="18" fillId="0" borderId="36" xfId="0" applyNumberFormat="1" applyFont="1" applyFill="1" applyBorder="1" applyAlignment="1">
      <alignment vertical="top"/>
    </xf>
    <xf numFmtId="0" fontId="19" fillId="0" borderId="18" xfId="0" applyFont="1" applyFill="1" applyBorder="1" applyAlignment="1">
      <alignment horizontal="left" vertical="top"/>
    </xf>
    <xf numFmtId="17" fontId="18" fillId="0" borderId="21" xfId="0" applyNumberFormat="1" applyFont="1" applyFill="1" applyBorder="1" applyAlignment="1">
      <alignment horizontal="center" vertical="top"/>
    </xf>
    <xf numFmtId="0" fontId="18" fillId="0" borderId="52" xfId="0" applyFont="1" applyFill="1" applyBorder="1" applyAlignment="1">
      <alignment vertical="top"/>
    </xf>
    <xf numFmtId="0" fontId="18" fillId="0" borderId="17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7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left" vertical="top" wrapText="1"/>
    </xf>
    <xf numFmtId="0" fontId="0" fillId="0" borderId="44" xfId="0" applyBorder="1"/>
    <xf numFmtId="0" fontId="19" fillId="0" borderId="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43" fontId="14" fillId="0" borderId="9" xfId="0" applyNumberFormat="1" applyFont="1" applyBorder="1" applyProtection="1"/>
    <xf numFmtId="43" fontId="0" fillId="0" borderId="0" xfId="0" applyNumberFormat="1"/>
    <xf numFmtId="165" fontId="10" fillId="5" borderId="31" xfId="0" applyNumberFormat="1" applyFont="1" applyFill="1" applyBorder="1" applyAlignment="1">
      <alignment horizontal="right" vertical="center" shrinkToFit="1"/>
    </xf>
    <xf numFmtId="165" fontId="10" fillId="5" borderId="17" xfId="0" applyNumberFormat="1" applyFont="1" applyFill="1" applyBorder="1" applyAlignment="1">
      <alignment horizontal="right" vertical="center" shrinkToFit="1"/>
    </xf>
    <xf numFmtId="165" fontId="10" fillId="5" borderId="32" xfId="0" applyNumberFormat="1" applyFont="1" applyFill="1" applyBorder="1" applyAlignment="1">
      <alignment horizontal="right" vertical="center" shrinkToFit="1"/>
    </xf>
    <xf numFmtId="165" fontId="10" fillId="0" borderId="23" xfId="0" applyNumberFormat="1" applyFont="1" applyFill="1" applyBorder="1" applyAlignment="1">
      <alignment horizontal="right" vertical="center" shrinkToFit="1"/>
    </xf>
    <xf numFmtId="165" fontId="10" fillId="0" borderId="40" xfId="0" applyNumberFormat="1" applyFont="1" applyFill="1" applyBorder="1" applyAlignment="1">
      <alignment horizontal="right" vertical="center" shrinkToFit="1"/>
    </xf>
    <xf numFmtId="165" fontId="10" fillId="0" borderId="24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5" fontId="10" fillId="0" borderId="10" xfId="0" applyNumberFormat="1" applyFont="1" applyFill="1" applyBorder="1" applyAlignment="1">
      <alignment horizontal="right" vertical="center" shrinkToFit="1"/>
    </xf>
    <xf numFmtId="165" fontId="10" fillId="0" borderId="12" xfId="0" applyNumberFormat="1" applyFont="1" applyFill="1" applyBorder="1" applyAlignment="1">
      <alignment horizontal="right" vertical="center" shrinkToFit="1"/>
    </xf>
    <xf numFmtId="165" fontId="10" fillId="0" borderId="11" xfId="0" applyNumberFormat="1" applyFont="1" applyFill="1" applyBorder="1" applyAlignment="1">
      <alignment horizontal="right" vertical="center" shrinkToFit="1"/>
    </xf>
    <xf numFmtId="0" fontId="17" fillId="3" borderId="33" xfId="0" applyFont="1" applyFill="1" applyBorder="1" applyAlignment="1">
      <alignment horizontal="center" vertical="top"/>
    </xf>
    <xf numFmtId="0" fontId="17" fillId="3" borderId="34" xfId="0" applyFont="1" applyFill="1" applyBorder="1" applyAlignment="1">
      <alignment horizontal="center" vertical="top"/>
    </xf>
    <xf numFmtId="0" fontId="20" fillId="4" borderId="39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165" fontId="10" fillId="0" borderId="31" xfId="0" applyNumberFormat="1" applyFont="1" applyFill="1" applyBorder="1" applyAlignment="1">
      <alignment horizontal="right" vertical="center" shrinkToFit="1"/>
    </xf>
    <xf numFmtId="165" fontId="10" fillId="0" borderId="17" xfId="0" applyNumberFormat="1" applyFont="1" applyFill="1" applyBorder="1" applyAlignment="1">
      <alignment horizontal="right" vertical="center" shrinkToFit="1"/>
    </xf>
    <xf numFmtId="165" fontId="10" fillId="0" borderId="32" xfId="0" applyNumberFormat="1" applyFont="1" applyFill="1" applyBorder="1" applyAlignment="1">
      <alignment horizontal="right" vertical="center" shrinkToFit="1"/>
    </xf>
    <xf numFmtId="0" fontId="19" fillId="0" borderId="31" xfId="0" applyFont="1" applyFill="1" applyBorder="1" applyAlignment="1">
      <alignment horizontal="center" vertical="top" wrapText="1"/>
    </xf>
    <xf numFmtId="0" fontId="19" fillId="0" borderId="32" xfId="0" applyFont="1" applyFill="1" applyBorder="1" applyAlignment="1">
      <alignment horizontal="center" vertical="top" wrapText="1"/>
    </xf>
    <xf numFmtId="17" fontId="18" fillId="0" borderId="37" xfId="0" applyNumberFormat="1" applyFont="1" applyFill="1" applyBorder="1" applyAlignment="1">
      <alignment horizontal="center" vertical="top"/>
    </xf>
    <xf numFmtId="17" fontId="18" fillId="0" borderId="27" xfId="0" applyNumberFormat="1" applyFont="1" applyFill="1" applyBorder="1" applyAlignment="1">
      <alignment horizontal="center" vertical="top"/>
    </xf>
    <xf numFmtId="0" fontId="19" fillId="0" borderId="31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center" vertical="top"/>
    </xf>
    <xf numFmtId="0" fontId="18" fillId="0" borderId="37" xfId="0" applyFont="1" applyFill="1" applyBorder="1" applyAlignment="1">
      <alignment horizontal="center" vertical="top"/>
    </xf>
    <xf numFmtId="0" fontId="18" fillId="0" borderId="36" xfId="0" applyFont="1" applyFill="1" applyBorder="1" applyAlignment="1">
      <alignment horizontal="center" vertical="top"/>
    </xf>
    <xf numFmtId="0" fontId="10" fillId="6" borderId="23" xfId="0" applyFont="1" applyFill="1" applyBorder="1" applyAlignment="1">
      <alignment horizontal="right" vertical="top"/>
    </xf>
    <xf numFmtId="0" fontId="10" fillId="6" borderId="40" xfId="0" applyFont="1" applyFill="1" applyBorder="1" applyAlignment="1">
      <alignment horizontal="right" vertical="top"/>
    </xf>
    <xf numFmtId="166" fontId="10" fillId="6" borderId="23" xfId="0" applyNumberFormat="1" applyFont="1" applyFill="1" applyBorder="1" applyAlignment="1">
      <alignment horizontal="center" vertical="top"/>
    </xf>
    <xf numFmtId="166" fontId="10" fillId="6" borderId="40" xfId="0" applyNumberFormat="1" applyFont="1" applyFill="1" applyBorder="1" applyAlignment="1">
      <alignment horizontal="center" vertical="top"/>
    </xf>
    <xf numFmtId="166" fontId="10" fillId="6" borderId="24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right" vertical="top"/>
    </xf>
    <xf numFmtId="0" fontId="10" fillId="0" borderId="11" xfId="0" applyFont="1" applyFill="1" applyBorder="1" applyAlignment="1">
      <alignment horizontal="right" vertical="top"/>
    </xf>
    <xf numFmtId="166" fontId="10" fillId="0" borderId="9" xfId="0" applyNumberFormat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166" fontId="6" fillId="0" borderId="9" xfId="0" applyNumberFormat="1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left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top"/>
    </xf>
    <xf numFmtId="0" fontId="17" fillId="3" borderId="40" xfId="0" applyFont="1" applyFill="1" applyBorder="1" applyAlignment="1">
      <alignment horizontal="center" vertical="top"/>
    </xf>
    <xf numFmtId="0" fontId="17" fillId="3" borderId="24" xfId="0" applyFont="1" applyFill="1" applyBorder="1" applyAlignment="1">
      <alignment horizontal="center" vertical="top"/>
    </xf>
    <xf numFmtId="0" fontId="18" fillId="0" borderId="44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44" xfId="0" applyFont="1" applyFill="1" applyBorder="1" applyAlignment="1">
      <alignment horizontal="left" vertical="top"/>
    </xf>
    <xf numFmtId="0" fontId="15" fillId="0" borderId="15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43" fontId="14" fillId="0" borderId="18" xfId="2" applyFont="1" applyBorder="1" applyAlignment="1">
      <alignment horizontal="center" vertical="center"/>
    </xf>
    <xf numFmtId="43" fontId="14" fillId="0" borderId="21" xfId="2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8" fillId="0" borderId="52" xfId="0" applyFont="1" applyFill="1" applyBorder="1" applyAlignment="1">
      <alignment horizontal="left" vertical="top"/>
    </xf>
    <xf numFmtId="0" fontId="18" fillId="0" borderId="17" xfId="0" applyFont="1" applyFill="1" applyBorder="1" applyAlignment="1">
      <alignment horizontal="left" vertical="top"/>
    </xf>
    <xf numFmtId="0" fontId="18" fillId="0" borderId="42" xfId="0" applyFont="1" applyFill="1" applyBorder="1" applyAlignment="1">
      <alignment horizontal="left" vertical="top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A12" sqref="A12:H12"/>
    </sheetView>
  </sheetViews>
  <sheetFormatPr defaultRowHeight="14.4" x14ac:dyDescent="0.3"/>
  <cols>
    <col min="4" max="4" width="60.6640625" customWidth="1"/>
    <col min="5" max="5" width="13.21875" customWidth="1"/>
    <col min="6" max="6" width="9.77734375" customWidth="1"/>
    <col min="7" max="7" width="13.6640625" customWidth="1"/>
    <col min="8" max="8" width="14.77734375" customWidth="1"/>
    <col min="9" max="9" width="12.21875" customWidth="1"/>
  </cols>
  <sheetData>
    <row r="1" spans="1:9" ht="15.6" x14ac:dyDescent="0.3">
      <c r="A1" s="150" t="s">
        <v>38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3">
      <c r="A2" s="124" t="s">
        <v>39</v>
      </c>
      <c r="B2" s="125"/>
      <c r="C2" s="126"/>
      <c r="D2" s="126"/>
      <c r="E2" s="127"/>
      <c r="F2" s="127"/>
      <c r="G2" s="127"/>
      <c r="I2" s="126"/>
    </row>
    <row r="3" spans="1:9" ht="16.2" customHeight="1" x14ac:dyDescent="0.3">
      <c r="A3" s="109" t="s">
        <v>69</v>
      </c>
      <c r="B3" s="52"/>
      <c r="C3" s="109"/>
      <c r="D3" s="109"/>
      <c r="E3" s="51"/>
      <c r="F3" s="51"/>
      <c r="G3" s="51"/>
      <c r="H3" s="120"/>
      <c r="I3" s="128"/>
    </row>
    <row r="4" spans="1:9" ht="16.2" customHeight="1" x14ac:dyDescent="0.3">
      <c r="A4" s="109" t="s">
        <v>90</v>
      </c>
      <c r="B4" s="52"/>
      <c r="C4" s="109"/>
      <c r="D4" s="109"/>
      <c r="E4" s="51"/>
      <c r="F4" s="51"/>
      <c r="G4" s="51"/>
      <c r="H4" s="120"/>
      <c r="I4" s="129"/>
    </row>
    <row r="5" spans="1:9" ht="16.2" customHeight="1" x14ac:dyDescent="0.3">
      <c r="A5" s="51" t="s">
        <v>40</v>
      </c>
      <c r="B5" s="51"/>
      <c r="C5" s="51"/>
      <c r="D5" s="109"/>
      <c r="E5" s="51"/>
      <c r="F5" s="51"/>
      <c r="G5" s="122" t="s">
        <v>91</v>
      </c>
      <c r="H5" s="59" t="s">
        <v>42</v>
      </c>
      <c r="I5" s="60" t="s">
        <v>43</v>
      </c>
    </row>
    <row r="6" spans="1:9" ht="15" thickBot="1" x14ac:dyDescent="0.35">
      <c r="A6" s="57" t="s">
        <v>41</v>
      </c>
      <c r="B6" s="57"/>
      <c r="C6" s="57"/>
      <c r="D6" s="57"/>
      <c r="E6" s="57"/>
      <c r="F6" s="57"/>
      <c r="G6" s="123">
        <v>43617</v>
      </c>
      <c r="H6" s="58" t="s">
        <v>44</v>
      </c>
      <c r="I6" s="104">
        <v>25.66</v>
      </c>
    </row>
    <row r="7" spans="1:9" ht="15" thickBot="1" x14ac:dyDescent="0.35">
      <c r="A7" s="51"/>
      <c r="B7" s="52"/>
      <c r="C7" s="51"/>
      <c r="D7" s="51"/>
      <c r="E7" s="51"/>
      <c r="F7" s="51"/>
      <c r="G7" s="51"/>
      <c r="H7" s="51"/>
      <c r="I7" s="51"/>
    </row>
    <row r="8" spans="1:9" ht="15" thickBot="1" x14ac:dyDescent="0.35">
      <c r="A8" s="152" t="s">
        <v>36</v>
      </c>
      <c r="B8" s="153"/>
      <c r="C8" s="153"/>
      <c r="D8" s="153"/>
      <c r="E8" s="153"/>
      <c r="F8" s="153"/>
      <c r="G8" s="153"/>
      <c r="H8" s="153"/>
      <c r="I8" s="153"/>
    </row>
    <row r="9" spans="1:9" ht="21" thickBot="1" x14ac:dyDescent="0.35">
      <c r="A9" s="53" t="s">
        <v>45</v>
      </c>
      <c r="B9" s="55" t="s">
        <v>46</v>
      </c>
      <c r="C9" s="55" t="s">
        <v>47</v>
      </c>
      <c r="D9" s="55" t="s">
        <v>48</v>
      </c>
      <c r="E9" s="54" t="s">
        <v>50</v>
      </c>
      <c r="F9" s="87" t="s">
        <v>49</v>
      </c>
      <c r="G9" s="54" t="s">
        <v>51</v>
      </c>
      <c r="H9" s="54" t="s">
        <v>52</v>
      </c>
      <c r="I9" s="54" t="s">
        <v>53</v>
      </c>
    </row>
    <row r="10" spans="1:9" x14ac:dyDescent="0.3">
      <c r="A10" s="61" t="s">
        <v>0</v>
      </c>
      <c r="B10" s="83"/>
      <c r="C10" s="62"/>
      <c r="D10" s="63" t="s">
        <v>19</v>
      </c>
      <c r="E10" s="62"/>
      <c r="F10" s="62"/>
      <c r="G10" s="62"/>
      <c r="H10" s="4"/>
      <c r="I10" s="4"/>
    </row>
    <row r="11" spans="1:9" ht="20.399999999999999" x14ac:dyDescent="0.3">
      <c r="A11" s="64" t="s">
        <v>61</v>
      </c>
      <c r="B11" s="84" t="s">
        <v>60</v>
      </c>
      <c r="C11" s="12">
        <v>78472</v>
      </c>
      <c r="D11" s="8" t="s">
        <v>59</v>
      </c>
      <c r="E11" s="10">
        <v>2120</v>
      </c>
      <c r="F11" s="9" t="s">
        <v>6</v>
      </c>
      <c r="G11" s="10"/>
      <c r="H11" s="13">
        <f>((G11*($I$6/100))+G11)</f>
        <v>0</v>
      </c>
      <c r="I11" s="13">
        <f>H11*E11</f>
        <v>0</v>
      </c>
    </row>
    <row r="12" spans="1:9" x14ac:dyDescent="0.3">
      <c r="A12" s="147" t="s">
        <v>54</v>
      </c>
      <c r="B12" s="148"/>
      <c r="C12" s="148"/>
      <c r="D12" s="148"/>
      <c r="E12" s="148"/>
      <c r="F12" s="148"/>
      <c r="G12" s="148"/>
      <c r="H12" s="149"/>
      <c r="I12" s="28">
        <f>SUM(I11)</f>
        <v>0</v>
      </c>
    </row>
    <row r="13" spans="1:9" x14ac:dyDescent="0.3">
      <c r="A13" s="65" t="s">
        <v>2</v>
      </c>
      <c r="B13" s="85"/>
      <c r="C13" s="66"/>
      <c r="D13" s="25" t="s">
        <v>20</v>
      </c>
      <c r="E13" s="24"/>
      <c r="F13" s="26"/>
      <c r="G13" s="26"/>
      <c r="H13" s="27"/>
      <c r="I13" s="20"/>
    </row>
    <row r="14" spans="1:9" ht="20.399999999999999" x14ac:dyDescent="0.3">
      <c r="A14" s="11" t="s">
        <v>3</v>
      </c>
      <c r="B14" s="84" t="s">
        <v>60</v>
      </c>
      <c r="C14" s="67">
        <v>93358</v>
      </c>
      <c r="D14" s="8" t="s">
        <v>9</v>
      </c>
      <c r="E14" s="10">
        <v>10.67</v>
      </c>
      <c r="F14" s="9" t="s">
        <v>10</v>
      </c>
      <c r="G14" s="6"/>
      <c r="H14" s="13">
        <f>((G14*($I$6/100))+G14)</f>
        <v>0</v>
      </c>
      <c r="I14" s="13">
        <f>H14*E14</f>
        <v>0</v>
      </c>
    </row>
    <row r="15" spans="1:9" ht="30.6" x14ac:dyDescent="0.3">
      <c r="A15" s="22" t="s">
        <v>8</v>
      </c>
      <c r="B15" s="84" t="s">
        <v>60</v>
      </c>
      <c r="C15" s="68">
        <v>94273</v>
      </c>
      <c r="D15" s="7" t="s">
        <v>4</v>
      </c>
      <c r="E15" s="14">
        <v>474</v>
      </c>
      <c r="F15" s="23" t="s">
        <v>5</v>
      </c>
      <c r="G15" s="14"/>
      <c r="H15" s="13">
        <f>((G15*($I$6/100))+G15)</f>
        <v>0</v>
      </c>
      <c r="I15" s="13">
        <f>H15*E15</f>
        <v>0</v>
      </c>
    </row>
    <row r="16" spans="1:9" x14ac:dyDescent="0.3">
      <c r="A16" s="147" t="s">
        <v>55</v>
      </c>
      <c r="B16" s="148"/>
      <c r="C16" s="148"/>
      <c r="D16" s="148"/>
      <c r="E16" s="148"/>
      <c r="F16" s="148"/>
      <c r="G16" s="148"/>
      <c r="H16" s="149"/>
      <c r="I16" s="28">
        <f>SUM(I14:I15)</f>
        <v>0</v>
      </c>
    </row>
    <row r="17" spans="1:10" x14ac:dyDescent="0.3">
      <c r="A17" s="69">
        <v>3</v>
      </c>
      <c r="B17" s="85"/>
      <c r="C17" s="70"/>
      <c r="D17" s="2" t="s">
        <v>18</v>
      </c>
      <c r="E17" s="1"/>
      <c r="F17" s="1"/>
      <c r="G17" s="1"/>
      <c r="H17" s="3"/>
      <c r="I17" s="21"/>
    </row>
    <row r="18" spans="1:10" ht="20.399999999999999" x14ac:dyDescent="0.3">
      <c r="A18" s="11" t="s">
        <v>17</v>
      </c>
      <c r="B18" s="84" t="s">
        <v>60</v>
      </c>
      <c r="C18" s="67">
        <v>92405</v>
      </c>
      <c r="D18" s="8" t="s">
        <v>37</v>
      </c>
      <c r="E18" s="18">
        <v>2120</v>
      </c>
      <c r="F18" s="5" t="s">
        <v>6</v>
      </c>
      <c r="G18" s="6"/>
      <c r="H18" s="13">
        <f>((G18*($I$6/100))+G18)</f>
        <v>0</v>
      </c>
      <c r="I18" s="13">
        <f>H18*E18</f>
        <v>0</v>
      </c>
    </row>
    <row r="19" spans="1:10" x14ac:dyDescent="0.3">
      <c r="A19" s="147" t="s">
        <v>56</v>
      </c>
      <c r="B19" s="148"/>
      <c r="C19" s="148"/>
      <c r="D19" s="148"/>
      <c r="E19" s="148"/>
      <c r="F19" s="148"/>
      <c r="G19" s="148"/>
      <c r="H19" s="149"/>
      <c r="I19" s="28">
        <f>SUM(I18)</f>
        <v>0</v>
      </c>
    </row>
    <row r="20" spans="1:10" x14ac:dyDescent="0.3">
      <c r="A20" s="69">
        <v>4</v>
      </c>
      <c r="B20" s="85"/>
      <c r="C20" s="70"/>
      <c r="D20" s="19" t="s">
        <v>11</v>
      </c>
      <c r="E20" s="1"/>
      <c r="F20" s="1"/>
      <c r="G20" s="1"/>
      <c r="H20" s="3"/>
      <c r="I20" s="21"/>
    </row>
    <row r="21" spans="1:10" x14ac:dyDescent="0.3">
      <c r="A21" s="89" t="s">
        <v>13</v>
      </c>
      <c r="B21" s="90" t="s">
        <v>62</v>
      </c>
      <c r="C21" s="91">
        <v>7264</v>
      </c>
      <c r="D21" s="92" t="s">
        <v>68</v>
      </c>
      <c r="E21" s="93">
        <v>2.36</v>
      </c>
      <c r="F21" s="94" t="s">
        <v>6</v>
      </c>
      <c r="G21" s="95"/>
      <c r="H21" s="13">
        <f>((G21*($I$6/100))+G21)</f>
        <v>0</v>
      </c>
      <c r="I21" s="96">
        <f t="shared" ref="I21:I26" si="0">H21*E21</f>
        <v>0</v>
      </c>
    </row>
    <row r="22" spans="1:10" x14ac:dyDescent="0.3">
      <c r="A22" s="89" t="s">
        <v>70</v>
      </c>
      <c r="B22" s="90" t="s">
        <v>60</v>
      </c>
      <c r="C22" s="97" t="s">
        <v>63</v>
      </c>
      <c r="D22" s="98" t="s">
        <v>66</v>
      </c>
      <c r="E22" s="99">
        <v>2</v>
      </c>
      <c r="F22" s="100" t="s">
        <v>67</v>
      </c>
      <c r="G22" s="101"/>
      <c r="H22" s="13">
        <f t="shared" ref="H22:H26" si="1">((G22*($I$6/100))+G22)</f>
        <v>0</v>
      </c>
      <c r="I22" s="96">
        <f t="shared" si="0"/>
        <v>0</v>
      </c>
    </row>
    <row r="23" spans="1:10" ht="20.399999999999999" x14ac:dyDescent="0.3">
      <c r="A23" s="89" t="s">
        <v>71</v>
      </c>
      <c r="B23" s="90" t="s">
        <v>64</v>
      </c>
      <c r="C23" s="91">
        <v>7696</v>
      </c>
      <c r="D23" s="98" t="s">
        <v>65</v>
      </c>
      <c r="E23" s="93">
        <v>10.8</v>
      </c>
      <c r="F23" s="102" t="s">
        <v>5</v>
      </c>
      <c r="G23" s="93"/>
      <c r="H23" s="13">
        <f t="shared" si="1"/>
        <v>0</v>
      </c>
      <c r="I23" s="96">
        <f t="shared" si="0"/>
        <v>0</v>
      </c>
    </row>
    <row r="24" spans="1:10" ht="20.399999999999999" x14ac:dyDescent="0.3">
      <c r="A24" s="89" t="s">
        <v>72</v>
      </c>
      <c r="B24" s="90" t="s">
        <v>60</v>
      </c>
      <c r="C24" s="91">
        <v>96522</v>
      </c>
      <c r="D24" s="98" t="s">
        <v>14</v>
      </c>
      <c r="E24" s="93">
        <v>0.18</v>
      </c>
      <c r="F24" s="102" t="s">
        <v>10</v>
      </c>
      <c r="G24" s="93"/>
      <c r="H24" s="13">
        <f t="shared" si="1"/>
        <v>0</v>
      </c>
      <c r="I24" s="96">
        <f t="shared" si="0"/>
        <v>0</v>
      </c>
    </row>
    <row r="25" spans="1:10" ht="20.399999999999999" x14ac:dyDescent="0.3">
      <c r="A25" s="89" t="s">
        <v>73</v>
      </c>
      <c r="B25" s="90" t="s">
        <v>60</v>
      </c>
      <c r="C25" s="97">
        <v>94965</v>
      </c>
      <c r="D25" s="98" t="s">
        <v>15</v>
      </c>
      <c r="E25" s="93">
        <v>0.18</v>
      </c>
      <c r="F25" s="102" t="s">
        <v>10</v>
      </c>
      <c r="G25" s="93"/>
      <c r="H25" s="13">
        <f t="shared" si="1"/>
        <v>0</v>
      </c>
      <c r="I25" s="96">
        <f t="shared" si="0"/>
        <v>0</v>
      </c>
    </row>
    <row r="26" spans="1:10" x14ac:dyDescent="0.3">
      <c r="A26" s="89" t="s">
        <v>74</v>
      </c>
      <c r="B26" s="90" t="s">
        <v>60</v>
      </c>
      <c r="C26" s="97" t="s">
        <v>12</v>
      </c>
      <c r="D26" s="98" t="s">
        <v>16</v>
      </c>
      <c r="E26" s="93">
        <v>0.18</v>
      </c>
      <c r="F26" s="102" t="s">
        <v>10</v>
      </c>
      <c r="G26" s="93"/>
      <c r="H26" s="13">
        <f t="shared" si="1"/>
        <v>0</v>
      </c>
      <c r="I26" s="96">
        <f t="shared" si="0"/>
        <v>0</v>
      </c>
    </row>
    <row r="27" spans="1:10" ht="15" thickBot="1" x14ac:dyDescent="0.35">
      <c r="A27" s="136" t="s">
        <v>57</v>
      </c>
      <c r="B27" s="137"/>
      <c r="C27" s="137"/>
      <c r="D27" s="137"/>
      <c r="E27" s="137"/>
      <c r="F27" s="137"/>
      <c r="G27" s="137"/>
      <c r="H27" s="138"/>
      <c r="I27" s="103">
        <f>SUM(I21:I26)</f>
        <v>0</v>
      </c>
    </row>
    <row r="28" spans="1:10" ht="15" thickBot="1" x14ac:dyDescent="0.35">
      <c r="A28" s="139" t="s">
        <v>53</v>
      </c>
      <c r="B28" s="140"/>
      <c r="C28" s="140"/>
      <c r="D28" s="140"/>
      <c r="E28" s="140"/>
      <c r="F28" s="140"/>
      <c r="G28" s="140"/>
      <c r="H28" s="141"/>
      <c r="I28" s="88">
        <f>I27+I19+I16+I12</f>
        <v>0</v>
      </c>
    </row>
    <row r="29" spans="1:10" x14ac:dyDescent="0.3">
      <c r="B29" s="86"/>
      <c r="J29" s="81"/>
    </row>
    <row r="30" spans="1:10" x14ac:dyDescent="0.3">
      <c r="A30" s="142" t="s">
        <v>58</v>
      </c>
      <c r="B30" s="143"/>
      <c r="C30" s="143"/>
      <c r="D30" s="143"/>
      <c r="E30" s="143"/>
      <c r="F30" s="143"/>
      <c r="G30" s="143"/>
      <c r="H30" s="143"/>
      <c r="I30" s="143"/>
      <c r="J30" s="79"/>
    </row>
    <row r="31" spans="1:10" x14ac:dyDescent="0.3">
      <c r="A31" s="50"/>
      <c r="B31" s="72"/>
      <c r="C31" s="50"/>
      <c r="D31" s="50"/>
      <c r="E31" s="72"/>
      <c r="F31" s="72"/>
      <c r="G31" s="50"/>
      <c r="H31" s="50"/>
      <c r="I31" s="50"/>
      <c r="J31" s="50"/>
    </row>
    <row r="32" spans="1:10" x14ac:dyDescent="0.3">
      <c r="A32" s="144"/>
      <c r="B32" s="144"/>
      <c r="C32" s="144"/>
      <c r="D32" s="144"/>
      <c r="E32" s="144"/>
      <c r="F32" s="144"/>
      <c r="G32" s="144"/>
      <c r="H32" s="144"/>
      <c r="I32" s="144"/>
      <c r="J32" s="144"/>
    </row>
    <row r="33" spans="1:10" x14ac:dyDescent="0.3">
      <c r="A33" s="73"/>
      <c r="B33" s="74"/>
      <c r="C33" s="73"/>
      <c r="D33" s="73"/>
      <c r="E33" s="82"/>
      <c r="F33" s="82"/>
      <c r="G33" s="73"/>
      <c r="H33" s="73"/>
      <c r="I33" s="73"/>
      <c r="J33" s="73"/>
    </row>
    <row r="34" spans="1:10" ht="38.4" customHeight="1" x14ac:dyDescent="0.3">
      <c r="A34" s="75"/>
      <c r="B34" s="78"/>
      <c r="C34" s="77"/>
      <c r="D34" s="77"/>
      <c r="E34" s="145"/>
      <c r="F34" s="145"/>
      <c r="G34" s="76"/>
      <c r="H34" s="146"/>
      <c r="I34" s="146"/>
      <c r="J34" s="76"/>
    </row>
  </sheetData>
  <mergeCells count="11">
    <mergeCell ref="A19:H19"/>
    <mergeCell ref="A1:I1"/>
    <mergeCell ref="A8:I8"/>
    <mergeCell ref="A12:H12"/>
    <mergeCell ref="A16:H16"/>
    <mergeCell ref="A27:H27"/>
    <mergeCell ref="A28:H28"/>
    <mergeCell ref="A30:I30"/>
    <mergeCell ref="A32:J32"/>
    <mergeCell ref="E34:F34"/>
    <mergeCell ref="H34:I34"/>
  </mergeCells>
  <pageMargins left="0.511811024" right="0.511811024" top="0.78740157499999996" bottom="0.78740157499999996" header="0.31496062000000002" footer="0.31496062000000002"/>
  <pageSetup paperSize="9" scale="82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12" workbookViewId="0">
      <selection activeCell="A32" sqref="A32:J34"/>
    </sheetView>
  </sheetViews>
  <sheetFormatPr defaultRowHeight="14.4" x14ac:dyDescent="0.3"/>
  <cols>
    <col min="4" max="4" width="60.44140625" customWidth="1"/>
    <col min="5" max="5" width="12.109375" customWidth="1"/>
    <col min="6" max="6" width="11" customWidth="1"/>
    <col min="7" max="7" width="14.109375" customWidth="1"/>
    <col min="8" max="8" width="15.6640625" customWidth="1"/>
    <col min="9" max="9" width="12.44140625" customWidth="1"/>
  </cols>
  <sheetData>
    <row r="1" spans="1:9" ht="15.6" x14ac:dyDescent="0.3">
      <c r="A1" s="150" t="s">
        <v>38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3">
      <c r="A2" s="124" t="s">
        <v>39</v>
      </c>
      <c r="B2" s="125"/>
      <c r="C2" s="126"/>
      <c r="D2" s="126"/>
      <c r="E2" s="127"/>
      <c r="F2" s="127"/>
      <c r="G2" s="127"/>
      <c r="I2" s="126"/>
    </row>
    <row r="3" spans="1:9" x14ac:dyDescent="0.3">
      <c r="A3" s="109" t="s">
        <v>75</v>
      </c>
      <c r="B3" s="52"/>
      <c r="C3" s="109"/>
      <c r="D3" s="109"/>
      <c r="E3" s="51"/>
      <c r="F3" s="51"/>
      <c r="G3" s="51"/>
      <c r="H3" s="120"/>
      <c r="I3" s="128"/>
    </row>
    <row r="4" spans="1:9" x14ac:dyDescent="0.3">
      <c r="A4" s="109" t="s">
        <v>90</v>
      </c>
      <c r="B4" s="52"/>
      <c r="C4" s="109"/>
      <c r="D4" s="109"/>
      <c r="E4" s="51"/>
      <c r="F4" s="51"/>
      <c r="G4" s="51"/>
      <c r="H4" s="120"/>
      <c r="I4" s="129"/>
    </row>
    <row r="5" spans="1:9" x14ac:dyDescent="0.3">
      <c r="A5" s="51" t="s">
        <v>40</v>
      </c>
      <c r="B5" s="51"/>
      <c r="C5" s="51"/>
      <c r="D5" s="109"/>
      <c r="E5" s="51"/>
      <c r="F5" s="51"/>
      <c r="G5" s="122" t="s">
        <v>91</v>
      </c>
      <c r="H5" s="59" t="s">
        <v>42</v>
      </c>
      <c r="I5" s="60" t="s">
        <v>43</v>
      </c>
    </row>
    <row r="6" spans="1:9" ht="15" thickBot="1" x14ac:dyDescent="0.35">
      <c r="A6" s="57" t="s">
        <v>41</v>
      </c>
      <c r="B6" s="57"/>
      <c r="C6" s="57"/>
      <c r="D6" s="57"/>
      <c r="E6" s="57"/>
      <c r="F6" s="57"/>
      <c r="G6" s="123">
        <v>43617</v>
      </c>
      <c r="H6" s="58" t="s">
        <v>44</v>
      </c>
      <c r="I6" s="104">
        <v>25.66</v>
      </c>
    </row>
    <row r="7" spans="1:9" ht="15" thickBot="1" x14ac:dyDescent="0.35">
      <c r="A7" s="51"/>
      <c r="B7" s="52"/>
      <c r="C7" s="51"/>
      <c r="D7" s="51"/>
      <c r="E7" s="51"/>
      <c r="F7" s="51"/>
      <c r="G7" s="51"/>
      <c r="H7" s="51"/>
      <c r="I7" s="51"/>
    </row>
    <row r="8" spans="1:9" ht="15" thickBot="1" x14ac:dyDescent="0.35">
      <c r="A8" s="152" t="s">
        <v>36</v>
      </c>
      <c r="B8" s="153"/>
      <c r="C8" s="153"/>
      <c r="D8" s="153"/>
      <c r="E8" s="153"/>
      <c r="F8" s="153"/>
      <c r="G8" s="153"/>
      <c r="H8" s="153"/>
      <c r="I8" s="153"/>
    </row>
    <row r="9" spans="1:9" ht="21" thickBot="1" x14ac:dyDescent="0.35">
      <c r="A9" s="53" t="s">
        <v>45</v>
      </c>
      <c r="B9" s="55" t="s">
        <v>46</v>
      </c>
      <c r="C9" s="55" t="s">
        <v>47</v>
      </c>
      <c r="D9" s="55" t="s">
        <v>48</v>
      </c>
      <c r="E9" s="54" t="s">
        <v>50</v>
      </c>
      <c r="F9" s="87" t="s">
        <v>49</v>
      </c>
      <c r="G9" s="54" t="s">
        <v>51</v>
      </c>
      <c r="H9" s="54" t="s">
        <v>52</v>
      </c>
      <c r="I9" s="54" t="s">
        <v>53</v>
      </c>
    </row>
    <row r="10" spans="1:9" x14ac:dyDescent="0.3">
      <c r="A10" s="61" t="s">
        <v>0</v>
      </c>
      <c r="B10" s="83"/>
      <c r="C10" s="62"/>
      <c r="D10" s="63" t="s">
        <v>19</v>
      </c>
      <c r="E10" s="62"/>
      <c r="F10" s="62"/>
      <c r="G10" s="62"/>
      <c r="H10" s="4"/>
      <c r="I10" s="4"/>
    </row>
    <row r="11" spans="1:9" ht="20.399999999999999" x14ac:dyDescent="0.3">
      <c r="A11" s="64" t="s">
        <v>61</v>
      </c>
      <c r="B11" s="84" t="s">
        <v>60</v>
      </c>
      <c r="C11" s="12">
        <v>78472</v>
      </c>
      <c r="D11" s="8" t="s">
        <v>59</v>
      </c>
      <c r="E11" s="10">
        <v>900</v>
      </c>
      <c r="F11" s="9" t="s">
        <v>6</v>
      </c>
      <c r="G11" s="10"/>
      <c r="H11" s="13">
        <f>((G11*($I$6/100))+G11)</f>
        <v>0</v>
      </c>
      <c r="I11" s="13">
        <f>H11*E11</f>
        <v>0</v>
      </c>
    </row>
    <row r="12" spans="1:9" x14ac:dyDescent="0.3">
      <c r="A12" s="147" t="s">
        <v>54</v>
      </c>
      <c r="B12" s="148"/>
      <c r="C12" s="148"/>
      <c r="D12" s="148"/>
      <c r="E12" s="148"/>
      <c r="F12" s="148"/>
      <c r="G12" s="148"/>
      <c r="H12" s="149"/>
      <c r="I12" s="28">
        <f>SUM(I11)</f>
        <v>0</v>
      </c>
    </row>
    <row r="13" spans="1:9" x14ac:dyDescent="0.3">
      <c r="A13" s="65" t="s">
        <v>2</v>
      </c>
      <c r="B13" s="85"/>
      <c r="C13" s="66"/>
      <c r="D13" s="25" t="s">
        <v>20</v>
      </c>
      <c r="E13" s="24"/>
      <c r="F13" s="26"/>
      <c r="G13" s="26"/>
      <c r="H13" s="27"/>
      <c r="I13" s="20"/>
    </row>
    <row r="14" spans="1:9" ht="20.399999999999999" x14ac:dyDescent="0.3">
      <c r="A14" s="11" t="s">
        <v>3</v>
      </c>
      <c r="B14" s="84" t="s">
        <v>60</v>
      </c>
      <c r="C14" s="67">
        <v>93358</v>
      </c>
      <c r="D14" s="8" t="s">
        <v>9</v>
      </c>
      <c r="E14" s="10">
        <v>4.5</v>
      </c>
      <c r="F14" s="9" t="s">
        <v>10</v>
      </c>
      <c r="G14" s="6"/>
      <c r="H14" s="13">
        <f>((G14*($I$6/100))+G14)</f>
        <v>0</v>
      </c>
      <c r="I14" s="13">
        <f>H14*E14</f>
        <v>0</v>
      </c>
    </row>
    <row r="15" spans="1:9" ht="30.6" x14ac:dyDescent="0.3">
      <c r="A15" s="22" t="s">
        <v>8</v>
      </c>
      <c r="B15" s="84" t="s">
        <v>60</v>
      </c>
      <c r="C15" s="68">
        <v>94273</v>
      </c>
      <c r="D15" s="7" t="s">
        <v>4</v>
      </c>
      <c r="E15" s="14">
        <v>200</v>
      </c>
      <c r="F15" s="23" t="s">
        <v>5</v>
      </c>
      <c r="G15" s="14"/>
      <c r="H15" s="13">
        <f>((G15*($I$6/100))+G15)</f>
        <v>0</v>
      </c>
      <c r="I15" s="13">
        <f>H15*E15</f>
        <v>0</v>
      </c>
    </row>
    <row r="16" spans="1:9" x14ac:dyDescent="0.3">
      <c r="A16" s="147" t="s">
        <v>55</v>
      </c>
      <c r="B16" s="148"/>
      <c r="C16" s="148"/>
      <c r="D16" s="148"/>
      <c r="E16" s="148"/>
      <c r="F16" s="148"/>
      <c r="G16" s="148"/>
      <c r="H16" s="149"/>
      <c r="I16" s="28">
        <f>SUM(I14:I15)</f>
        <v>0</v>
      </c>
    </row>
    <row r="17" spans="1:10" x14ac:dyDescent="0.3">
      <c r="A17" s="69">
        <v>3</v>
      </c>
      <c r="B17" s="85"/>
      <c r="C17" s="70"/>
      <c r="D17" s="2" t="s">
        <v>18</v>
      </c>
      <c r="E17" s="1"/>
      <c r="F17" s="1"/>
      <c r="G17" s="1"/>
      <c r="H17" s="3"/>
      <c r="I17" s="21"/>
    </row>
    <row r="18" spans="1:10" ht="20.399999999999999" x14ac:dyDescent="0.3">
      <c r="A18" s="11" t="s">
        <v>17</v>
      </c>
      <c r="B18" s="84" t="s">
        <v>60</v>
      </c>
      <c r="C18" s="67">
        <v>92405</v>
      </c>
      <c r="D18" s="8" t="s">
        <v>37</v>
      </c>
      <c r="E18" s="18">
        <v>900</v>
      </c>
      <c r="F18" s="5" t="s">
        <v>6</v>
      </c>
      <c r="G18" s="6"/>
      <c r="H18" s="13">
        <f>((G18*($I$6/100))+G18)</f>
        <v>0</v>
      </c>
      <c r="I18" s="13">
        <f>H18*E18</f>
        <v>0</v>
      </c>
    </row>
    <row r="19" spans="1:10" x14ac:dyDescent="0.3">
      <c r="A19" s="147" t="s">
        <v>56</v>
      </c>
      <c r="B19" s="148"/>
      <c r="C19" s="148"/>
      <c r="D19" s="148"/>
      <c r="E19" s="148"/>
      <c r="F19" s="148"/>
      <c r="G19" s="148"/>
      <c r="H19" s="149"/>
      <c r="I19" s="28">
        <f>SUM(I18)</f>
        <v>0</v>
      </c>
    </row>
    <row r="20" spans="1:10" x14ac:dyDescent="0.3">
      <c r="A20" s="69">
        <v>4</v>
      </c>
      <c r="B20" s="85"/>
      <c r="C20" s="70"/>
      <c r="D20" s="19" t="s">
        <v>11</v>
      </c>
      <c r="E20" s="1"/>
      <c r="F20" s="1"/>
      <c r="G20" s="1"/>
      <c r="H20" s="3"/>
      <c r="I20" s="21"/>
    </row>
    <row r="21" spans="1:10" x14ac:dyDescent="0.3">
      <c r="A21" s="11" t="s">
        <v>13</v>
      </c>
      <c r="B21" s="84" t="s">
        <v>62</v>
      </c>
      <c r="C21" s="67">
        <v>7264</v>
      </c>
      <c r="D21" s="8" t="s">
        <v>68</v>
      </c>
      <c r="E21" s="10">
        <v>0.79</v>
      </c>
      <c r="F21" s="9" t="s">
        <v>6</v>
      </c>
      <c r="G21" s="6"/>
      <c r="H21" s="13">
        <f>((G21*($I$6/100))+G21)</f>
        <v>0</v>
      </c>
      <c r="I21" s="13">
        <f t="shared" ref="I21:I26" si="0">H21*E21</f>
        <v>0</v>
      </c>
    </row>
    <row r="22" spans="1:10" x14ac:dyDescent="0.3">
      <c r="A22" s="11" t="s">
        <v>70</v>
      </c>
      <c r="B22" s="84" t="s">
        <v>60</v>
      </c>
      <c r="C22" s="71" t="s">
        <v>63</v>
      </c>
      <c r="D22" s="17" t="s">
        <v>66</v>
      </c>
      <c r="E22" s="16">
        <v>4</v>
      </c>
      <c r="F22" s="15" t="s">
        <v>67</v>
      </c>
      <c r="G22" s="14"/>
      <c r="H22" s="13">
        <f t="shared" ref="H22:H26" si="1">((G22*($I$6/100))+G22)</f>
        <v>0</v>
      </c>
      <c r="I22" s="13">
        <f t="shared" si="0"/>
        <v>0</v>
      </c>
    </row>
    <row r="23" spans="1:10" ht="20.399999999999999" x14ac:dyDescent="0.3">
      <c r="A23" s="11" t="s">
        <v>71</v>
      </c>
      <c r="B23" s="84" t="s">
        <v>64</v>
      </c>
      <c r="C23" s="67">
        <v>7696</v>
      </c>
      <c r="D23" s="17" t="s">
        <v>65</v>
      </c>
      <c r="E23" s="10">
        <v>8.1</v>
      </c>
      <c r="F23" s="12" t="s">
        <v>5</v>
      </c>
      <c r="G23" s="10"/>
      <c r="H23" s="13">
        <f t="shared" si="1"/>
        <v>0</v>
      </c>
      <c r="I23" s="13">
        <f t="shared" si="0"/>
        <v>0</v>
      </c>
    </row>
    <row r="24" spans="1:10" ht="20.399999999999999" x14ac:dyDescent="0.3">
      <c r="A24" s="11" t="s">
        <v>72</v>
      </c>
      <c r="B24" s="84" t="s">
        <v>60</v>
      </c>
      <c r="C24" s="67">
        <v>96522</v>
      </c>
      <c r="D24" s="17" t="s">
        <v>14</v>
      </c>
      <c r="E24" s="10">
        <v>0.14000000000000001</v>
      </c>
      <c r="F24" s="12" t="s">
        <v>10</v>
      </c>
      <c r="G24" s="10"/>
      <c r="H24" s="13">
        <f t="shared" si="1"/>
        <v>0</v>
      </c>
      <c r="I24" s="13">
        <f t="shared" si="0"/>
        <v>0</v>
      </c>
    </row>
    <row r="25" spans="1:10" ht="20.399999999999999" x14ac:dyDescent="0.3">
      <c r="A25" s="11" t="s">
        <v>73</v>
      </c>
      <c r="B25" s="84" t="s">
        <v>60</v>
      </c>
      <c r="C25" s="71">
        <v>94965</v>
      </c>
      <c r="D25" s="17" t="s">
        <v>15</v>
      </c>
      <c r="E25" s="10">
        <v>0.14000000000000001</v>
      </c>
      <c r="F25" s="12" t="s">
        <v>10</v>
      </c>
      <c r="G25" s="10"/>
      <c r="H25" s="13">
        <f t="shared" si="1"/>
        <v>0</v>
      </c>
      <c r="I25" s="13">
        <f t="shared" si="0"/>
        <v>0</v>
      </c>
    </row>
    <row r="26" spans="1:10" x14ac:dyDescent="0.3">
      <c r="A26" s="11" t="s">
        <v>74</v>
      </c>
      <c r="B26" s="84" t="s">
        <v>60</v>
      </c>
      <c r="C26" s="71" t="s">
        <v>12</v>
      </c>
      <c r="D26" s="17" t="s">
        <v>16</v>
      </c>
      <c r="E26" s="10">
        <v>0.14000000000000001</v>
      </c>
      <c r="F26" s="12" t="s">
        <v>10</v>
      </c>
      <c r="G26" s="10"/>
      <c r="H26" s="13">
        <f t="shared" si="1"/>
        <v>0</v>
      </c>
      <c r="I26" s="13">
        <f t="shared" si="0"/>
        <v>0</v>
      </c>
    </row>
    <row r="27" spans="1:10" ht="15" thickBot="1" x14ac:dyDescent="0.35">
      <c r="A27" s="154" t="s">
        <v>57</v>
      </c>
      <c r="B27" s="155"/>
      <c r="C27" s="155"/>
      <c r="D27" s="155"/>
      <c r="E27" s="155"/>
      <c r="F27" s="155"/>
      <c r="G27" s="155"/>
      <c r="H27" s="156"/>
      <c r="I27" s="80">
        <f>SUM(I21:I25)</f>
        <v>0</v>
      </c>
    </row>
    <row r="28" spans="1:10" ht="15" thickBot="1" x14ac:dyDescent="0.35">
      <c r="A28" s="139" t="s">
        <v>53</v>
      </c>
      <c r="B28" s="140"/>
      <c r="C28" s="140"/>
      <c r="D28" s="140"/>
      <c r="E28" s="140"/>
      <c r="F28" s="140"/>
      <c r="G28" s="140"/>
      <c r="H28" s="141"/>
      <c r="I28" s="88">
        <f>I27+I19+I16+I12</f>
        <v>0</v>
      </c>
    </row>
    <row r="29" spans="1:10" x14ac:dyDescent="0.3">
      <c r="B29" s="86"/>
      <c r="J29" s="81"/>
    </row>
    <row r="30" spans="1:10" x14ac:dyDescent="0.3">
      <c r="A30" s="142" t="s">
        <v>58</v>
      </c>
      <c r="B30" s="143"/>
      <c r="C30" s="143"/>
      <c r="D30" s="143"/>
      <c r="E30" s="143"/>
      <c r="F30" s="143"/>
      <c r="G30" s="143"/>
      <c r="H30" s="143"/>
      <c r="I30" s="143"/>
      <c r="J30" s="79"/>
    </row>
    <row r="31" spans="1:10" x14ac:dyDescent="0.3">
      <c r="A31" s="50"/>
      <c r="B31" s="72"/>
      <c r="C31" s="50"/>
      <c r="D31" s="50"/>
      <c r="E31" s="72"/>
      <c r="F31" s="72"/>
      <c r="G31" s="50"/>
      <c r="H31" s="50"/>
      <c r="I31" s="50"/>
      <c r="J31" s="50"/>
    </row>
    <row r="32" spans="1:10" x14ac:dyDescent="0.3">
      <c r="A32" s="144"/>
      <c r="B32" s="144"/>
      <c r="C32" s="144"/>
      <c r="D32" s="144"/>
      <c r="E32" s="144"/>
      <c r="F32" s="144"/>
      <c r="G32" s="144"/>
      <c r="H32" s="144"/>
      <c r="I32" s="144"/>
      <c r="J32" s="144"/>
    </row>
    <row r="33" spans="1:10" x14ac:dyDescent="0.3">
      <c r="A33" s="73"/>
      <c r="B33" s="74"/>
      <c r="C33" s="73"/>
      <c r="D33" s="73"/>
      <c r="E33" s="82"/>
      <c r="F33" s="82"/>
      <c r="G33" s="73"/>
      <c r="H33" s="73"/>
      <c r="I33" s="73"/>
      <c r="J33" s="73"/>
    </row>
    <row r="34" spans="1:10" ht="37.200000000000003" customHeight="1" x14ac:dyDescent="0.3">
      <c r="A34" s="75"/>
      <c r="B34" s="78"/>
      <c r="C34" s="77"/>
      <c r="D34" s="77"/>
      <c r="E34" s="145"/>
      <c r="F34" s="145"/>
      <c r="G34" s="76"/>
      <c r="H34" s="146"/>
      <c r="I34" s="146"/>
      <c r="J34" s="76"/>
    </row>
  </sheetData>
  <mergeCells count="11">
    <mergeCell ref="A19:H19"/>
    <mergeCell ref="A1:I1"/>
    <mergeCell ref="A8:I8"/>
    <mergeCell ref="A12:H12"/>
    <mergeCell ref="A16:H16"/>
    <mergeCell ref="A27:H27"/>
    <mergeCell ref="A28:H28"/>
    <mergeCell ref="A30:I30"/>
    <mergeCell ref="A32:J32"/>
    <mergeCell ref="E34:F34"/>
    <mergeCell ref="H34:I34"/>
  </mergeCells>
  <pageMargins left="0.511811024" right="0.511811024" top="0.78740157499999996" bottom="0.78740157499999996" header="0.31496062000000002" footer="0.31496062000000002"/>
  <pageSetup paperSize="9" scale="83"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A13" workbookViewId="0">
      <selection activeCell="A31" sqref="A31:J33"/>
    </sheetView>
  </sheetViews>
  <sheetFormatPr defaultRowHeight="14.4" x14ac:dyDescent="0.3"/>
  <cols>
    <col min="4" max="4" width="61.77734375" customWidth="1"/>
    <col min="5" max="5" width="13.6640625" customWidth="1"/>
    <col min="6" max="6" width="9.77734375" customWidth="1"/>
    <col min="7" max="7" width="14.33203125" customWidth="1"/>
    <col min="8" max="8" width="15.77734375" customWidth="1"/>
    <col min="9" max="9" width="12" customWidth="1"/>
  </cols>
  <sheetData>
    <row r="1" spans="1:9" ht="15.6" x14ac:dyDescent="0.3">
      <c r="A1" s="150" t="s">
        <v>38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3">
      <c r="A2" s="124" t="s">
        <v>39</v>
      </c>
      <c r="B2" s="125"/>
      <c r="C2" s="126"/>
      <c r="D2" s="126"/>
      <c r="E2" s="127"/>
      <c r="F2" s="127"/>
      <c r="G2" s="127"/>
      <c r="I2" s="126"/>
    </row>
    <row r="3" spans="1:9" x14ac:dyDescent="0.3">
      <c r="A3" s="109" t="s">
        <v>76</v>
      </c>
      <c r="B3" s="52"/>
      <c r="C3" s="109"/>
      <c r="D3" s="109"/>
      <c r="E3" s="51"/>
      <c r="F3" s="51"/>
      <c r="G3" s="51"/>
      <c r="H3" s="120"/>
      <c r="I3" s="128"/>
    </row>
    <row r="4" spans="1:9" x14ac:dyDescent="0.3">
      <c r="A4" s="109" t="s">
        <v>90</v>
      </c>
      <c r="B4" s="52"/>
      <c r="C4" s="109"/>
      <c r="D4" s="109"/>
      <c r="E4" s="51"/>
      <c r="F4" s="51"/>
      <c r="G4" s="51"/>
      <c r="H4" s="130"/>
      <c r="I4" s="128"/>
    </row>
    <row r="5" spans="1:9" x14ac:dyDescent="0.3">
      <c r="A5" s="51" t="s">
        <v>40</v>
      </c>
      <c r="B5" s="51"/>
      <c r="C5" s="51"/>
      <c r="D5" s="109"/>
      <c r="E5" s="51"/>
      <c r="F5" s="51"/>
      <c r="G5" s="122" t="s">
        <v>91</v>
      </c>
      <c r="H5" s="59" t="s">
        <v>42</v>
      </c>
      <c r="I5" s="60" t="s">
        <v>43</v>
      </c>
    </row>
    <row r="6" spans="1:9" ht="15" thickBot="1" x14ac:dyDescent="0.35">
      <c r="A6" s="57" t="s">
        <v>41</v>
      </c>
      <c r="B6" s="57"/>
      <c r="C6" s="57"/>
      <c r="D6" s="57"/>
      <c r="E6" s="57"/>
      <c r="F6" s="57"/>
      <c r="G6" s="123">
        <v>43617</v>
      </c>
      <c r="H6" s="58" t="s">
        <v>44</v>
      </c>
      <c r="I6" s="104">
        <v>25.66</v>
      </c>
    </row>
    <row r="7" spans="1:9" ht="15" thickBot="1" x14ac:dyDescent="0.35">
      <c r="A7" s="51"/>
      <c r="B7" s="52"/>
      <c r="C7" s="51"/>
      <c r="D7" s="51"/>
      <c r="E7" s="51"/>
      <c r="F7" s="51"/>
      <c r="G7" s="51"/>
      <c r="H7" s="51"/>
      <c r="I7" s="51"/>
    </row>
    <row r="8" spans="1:9" ht="15" thickBot="1" x14ac:dyDescent="0.35">
      <c r="A8" s="152" t="s">
        <v>36</v>
      </c>
      <c r="B8" s="153"/>
      <c r="C8" s="153"/>
      <c r="D8" s="153"/>
      <c r="E8" s="153"/>
      <c r="F8" s="153"/>
      <c r="G8" s="153"/>
      <c r="H8" s="153"/>
      <c r="I8" s="153"/>
    </row>
    <row r="9" spans="1:9" ht="21" thickBot="1" x14ac:dyDescent="0.35">
      <c r="A9" s="53" t="s">
        <v>45</v>
      </c>
      <c r="B9" s="55" t="s">
        <v>46</v>
      </c>
      <c r="C9" s="55" t="s">
        <v>47</v>
      </c>
      <c r="D9" s="55" t="s">
        <v>48</v>
      </c>
      <c r="E9" s="54" t="s">
        <v>50</v>
      </c>
      <c r="F9" s="87" t="s">
        <v>49</v>
      </c>
      <c r="G9" s="54" t="s">
        <v>51</v>
      </c>
      <c r="H9" s="54" t="s">
        <v>52</v>
      </c>
      <c r="I9" s="54" t="s">
        <v>53</v>
      </c>
    </row>
    <row r="10" spans="1:9" x14ac:dyDescent="0.3">
      <c r="A10" s="61" t="s">
        <v>0</v>
      </c>
      <c r="B10" s="83"/>
      <c r="C10" s="62"/>
      <c r="D10" s="63" t="s">
        <v>19</v>
      </c>
      <c r="E10" s="62"/>
      <c r="F10" s="62"/>
      <c r="G10" s="62"/>
      <c r="H10" s="4"/>
      <c r="I10" s="4"/>
    </row>
    <row r="11" spans="1:9" ht="20.399999999999999" x14ac:dyDescent="0.3">
      <c r="A11" s="64" t="s">
        <v>61</v>
      </c>
      <c r="B11" s="84" t="s">
        <v>60</v>
      </c>
      <c r="C11" s="12">
        <v>78472</v>
      </c>
      <c r="D11" s="8" t="s">
        <v>59</v>
      </c>
      <c r="E11" s="10">
        <v>850</v>
      </c>
      <c r="F11" s="9" t="s">
        <v>6</v>
      </c>
      <c r="G11" s="10"/>
      <c r="H11" s="13">
        <f>((G11*($I$6/100))+G11)</f>
        <v>0</v>
      </c>
      <c r="I11" s="13">
        <f>H11*E11</f>
        <v>0</v>
      </c>
    </row>
    <row r="12" spans="1:9" x14ac:dyDescent="0.3">
      <c r="A12" s="147" t="s">
        <v>54</v>
      </c>
      <c r="B12" s="148"/>
      <c r="C12" s="148"/>
      <c r="D12" s="148"/>
      <c r="E12" s="148"/>
      <c r="F12" s="148"/>
      <c r="G12" s="148"/>
      <c r="H12" s="149"/>
      <c r="I12" s="28">
        <f>SUM(I11)</f>
        <v>0</v>
      </c>
    </row>
    <row r="13" spans="1:9" x14ac:dyDescent="0.3">
      <c r="A13" s="65" t="s">
        <v>2</v>
      </c>
      <c r="B13" s="85"/>
      <c r="C13" s="66"/>
      <c r="D13" s="25" t="s">
        <v>20</v>
      </c>
      <c r="E13" s="24"/>
      <c r="F13" s="26"/>
      <c r="G13" s="26"/>
      <c r="H13" s="27"/>
      <c r="I13" s="20"/>
    </row>
    <row r="14" spans="1:9" ht="20.399999999999999" x14ac:dyDescent="0.3">
      <c r="A14" s="11" t="s">
        <v>3</v>
      </c>
      <c r="B14" s="84" t="s">
        <v>60</v>
      </c>
      <c r="C14" s="67">
        <v>93358</v>
      </c>
      <c r="D14" s="8" t="s">
        <v>9</v>
      </c>
      <c r="E14" s="10">
        <v>4.05</v>
      </c>
      <c r="F14" s="9" t="s">
        <v>10</v>
      </c>
      <c r="G14" s="6"/>
      <c r="H14" s="13">
        <f>((G14*($I$6/100))+G14)</f>
        <v>0</v>
      </c>
      <c r="I14" s="13">
        <f>H14*E14</f>
        <v>0</v>
      </c>
    </row>
    <row r="15" spans="1:9" ht="30.6" x14ac:dyDescent="0.3">
      <c r="A15" s="22" t="s">
        <v>8</v>
      </c>
      <c r="B15" s="84" t="s">
        <v>60</v>
      </c>
      <c r="C15" s="68">
        <v>94273</v>
      </c>
      <c r="D15" s="7" t="s">
        <v>4</v>
      </c>
      <c r="E15" s="14">
        <v>180</v>
      </c>
      <c r="F15" s="23" t="s">
        <v>5</v>
      </c>
      <c r="G15" s="14"/>
      <c r="H15" s="13">
        <f>((G15*($I$6/100))+G15)</f>
        <v>0</v>
      </c>
      <c r="I15" s="13">
        <f>H15*E15</f>
        <v>0</v>
      </c>
    </row>
    <row r="16" spans="1:9" x14ac:dyDescent="0.3">
      <c r="A16" s="147" t="s">
        <v>55</v>
      </c>
      <c r="B16" s="148"/>
      <c r="C16" s="148"/>
      <c r="D16" s="148"/>
      <c r="E16" s="148"/>
      <c r="F16" s="148"/>
      <c r="G16" s="148"/>
      <c r="H16" s="149"/>
      <c r="I16" s="28">
        <f>SUM(I14:I15)</f>
        <v>0</v>
      </c>
    </row>
    <row r="17" spans="1:10" x14ac:dyDescent="0.3">
      <c r="A17" s="69">
        <v>3</v>
      </c>
      <c r="B17" s="85"/>
      <c r="C17" s="70"/>
      <c r="D17" s="2" t="s">
        <v>18</v>
      </c>
      <c r="E17" s="1"/>
      <c r="F17" s="1"/>
      <c r="G17" s="1"/>
      <c r="H17" s="3"/>
      <c r="I17" s="21"/>
    </row>
    <row r="18" spans="1:10" ht="20.399999999999999" x14ac:dyDescent="0.3">
      <c r="A18" s="11" t="s">
        <v>17</v>
      </c>
      <c r="B18" s="84" t="s">
        <v>60</v>
      </c>
      <c r="C18" s="67">
        <v>92405</v>
      </c>
      <c r="D18" s="8" t="s">
        <v>37</v>
      </c>
      <c r="E18" s="18">
        <v>850</v>
      </c>
      <c r="F18" s="5" t="s">
        <v>6</v>
      </c>
      <c r="G18" s="6"/>
      <c r="H18" s="13">
        <f>((G18*($I$6/100))+G18)</f>
        <v>0</v>
      </c>
      <c r="I18" s="13">
        <f>H18*E18</f>
        <v>0</v>
      </c>
    </row>
    <row r="19" spans="1:10" x14ac:dyDescent="0.3">
      <c r="A19" s="147" t="s">
        <v>56</v>
      </c>
      <c r="B19" s="148"/>
      <c r="C19" s="148"/>
      <c r="D19" s="148"/>
      <c r="E19" s="148"/>
      <c r="F19" s="148"/>
      <c r="G19" s="148"/>
      <c r="H19" s="149"/>
      <c r="I19" s="28">
        <f>SUM(I18)</f>
        <v>0</v>
      </c>
    </row>
    <row r="20" spans="1:10" x14ac:dyDescent="0.3">
      <c r="A20" s="69">
        <v>4</v>
      </c>
      <c r="B20" s="85"/>
      <c r="C20" s="70"/>
      <c r="D20" s="19" t="s">
        <v>11</v>
      </c>
      <c r="E20" s="1"/>
      <c r="F20" s="1"/>
      <c r="G20" s="1"/>
      <c r="H20" s="3"/>
      <c r="I20" s="21"/>
    </row>
    <row r="21" spans="1:10" x14ac:dyDescent="0.3">
      <c r="A21" s="11" t="s">
        <v>13</v>
      </c>
      <c r="B21" s="84" t="s">
        <v>62</v>
      </c>
      <c r="C21" s="67">
        <v>7264</v>
      </c>
      <c r="D21" s="8" t="s">
        <v>68</v>
      </c>
      <c r="E21" s="10">
        <v>1.04</v>
      </c>
      <c r="F21" s="9" t="s">
        <v>6</v>
      </c>
      <c r="G21" s="6"/>
      <c r="H21" s="13">
        <f>((G21*($I$6/100))+G21)</f>
        <v>0</v>
      </c>
      <c r="I21" s="13">
        <f t="shared" ref="I21:I25" si="0">H21*E21</f>
        <v>0</v>
      </c>
    </row>
    <row r="22" spans="1:10" ht="20.399999999999999" x14ac:dyDescent="0.3">
      <c r="A22" s="11" t="s">
        <v>70</v>
      </c>
      <c r="B22" s="84" t="s">
        <v>64</v>
      </c>
      <c r="C22" s="67">
        <v>7696</v>
      </c>
      <c r="D22" s="17" t="s">
        <v>65</v>
      </c>
      <c r="E22" s="10">
        <v>5.4</v>
      </c>
      <c r="F22" s="12" t="s">
        <v>5</v>
      </c>
      <c r="G22" s="10"/>
      <c r="H22" s="13">
        <f t="shared" ref="H22:H25" si="1">((G22*($I$6/100))+G22)</f>
        <v>0</v>
      </c>
      <c r="I22" s="13">
        <f t="shared" si="0"/>
        <v>0</v>
      </c>
    </row>
    <row r="23" spans="1:10" ht="20.399999999999999" x14ac:dyDescent="0.3">
      <c r="A23" s="11" t="s">
        <v>71</v>
      </c>
      <c r="B23" s="84" t="s">
        <v>60</v>
      </c>
      <c r="C23" s="67">
        <v>96522</v>
      </c>
      <c r="D23" s="17" t="s">
        <v>14</v>
      </c>
      <c r="E23" s="10">
        <v>0.09</v>
      </c>
      <c r="F23" s="12" t="s">
        <v>10</v>
      </c>
      <c r="G23" s="10"/>
      <c r="H23" s="13">
        <f t="shared" si="1"/>
        <v>0</v>
      </c>
      <c r="I23" s="13">
        <f t="shared" si="0"/>
        <v>0</v>
      </c>
    </row>
    <row r="24" spans="1:10" ht="20.399999999999999" x14ac:dyDescent="0.3">
      <c r="A24" s="11" t="s">
        <v>72</v>
      </c>
      <c r="B24" s="84" t="s">
        <v>60</v>
      </c>
      <c r="C24" s="71">
        <v>94965</v>
      </c>
      <c r="D24" s="17" t="s">
        <v>15</v>
      </c>
      <c r="E24" s="10">
        <v>0.09</v>
      </c>
      <c r="F24" s="12" t="s">
        <v>10</v>
      </c>
      <c r="G24" s="10"/>
      <c r="H24" s="13">
        <f t="shared" si="1"/>
        <v>0</v>
      </c>
      <c r="I24" s="13">
        <f t="shared" si="0"/>
        <v>0</v>
      </c>
    </row>
    <row r="25" spans="1:10" x14ac:dyDescent="0.3">
      <c r="A25" s="11" t="s">
        <v>73</v>
      </c>
      <c r="B25" s="84" t="s">
        <v>60</v>
      </c>
      <c r="C25" s="71" t="s">
        <v>12</v>
      </c>
      <c r="D25" s="17" t="s">
        <v>16</v>
      </c>
      <c r="E25" s="10">
        <v>0.09</v>
      </c>
      <c r="F25" s="12" t="s">
        <v>10</v>
      </c>
      <c r="G25" s="10"/>
      <c r="H25" s="13">
        <f t="shared" si="1"/>
        <v>0</v>
      </c>
      <c r="I25" s="13">
        <f t="shared" si="0"/>
        <v>0</v>
      </c>
    </row>
    <row r="26" spans="1:10" ht="15" thickBot="1" x14ac:dyDescent="0.35">
      <c r="A26" s="154" t="s">
        <v>57</v>
      </c>
      <c r="B26" s="155"/>
      <c r="C26" s="155"/>
      <c r="D26" s="155"/>
      <c r="E26" s="155"/>
      <c r="F26" s="155"/>
      <c r="G26" s="155"/>
      <c r="H26" s="156"/>
      <c r="I26" s="80">
        <f>SUM(I21:I24)</f>
        <v>0</v>
      </c>
    </row>
    <row r="27" spans="1:10" ht="15" thickBot="1" x14ac:dyDescent="0.35">
      <c r="A27" s="139" t="s">
        <v>53</v>
      </c>
      <c r="B27" s="140"/>
      <c r="C27" s="140"/>
      <c r="D27" s="140"/>
      <c r="E27" s="140"/>
      <c r="F27" s="140"/>
      <c r="G27" s="140"/>
      <c r="H27" s="141"/>
      <c r="I27" s="88">
        <f>I26+I19+I16+I12</f>
        <v>0</v>
      </c>
    </row>
    <row r="28" spans="1:10" x14ac:dyDescent="0.3">
      <c r="B28" s="86"/>
      <c r="J28" s="81"/>
    </row>
    <row r="29" spans="1:10" x14ac:dyDescent="0.3">
      <c r="A29" s="142" t="s">
        <v>58</v>
      </c>
      <c r="B29" s="143"/>
      <c r="C29" s="143"/>
      <c r="D29" s="143"/>
      <c r="E29" s="143"/>
      <c r="F29" s="143"/>
      <c r="G29" s="143"/>
      <c r="H29" s="143"/>
      <c r="I29" s="143"/>
      <c r="J29" s="79"/>
    </row>
    <row r="30" spans="1:10" x14ac:dyDescent="0.3">
      <c r="A30" s="50"/>
      <c r="B30" s="72"/>
      <c r="C30" s="50"/>
      <c r="D30" s="50"/>
      <c r="E30" s="72"/>
      <c r="F30" s="72"/>
      <c r="G30" s="50"/>
      <c r="H30" s="50"/>
      <c r="I30" s="50"/>
      <c r="J30" s="50"/>
    </row>
    <row r="31" spans="1:10" x14ac:dyDescent="0.3">
      <c r="A31" s="144"/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x14ac:dyDescent="0.3">
      <c r="A32" s="73"/>
      <c r="B32" s="74"/>
      <c r="C32" s="73"/>
      <c r="D32" s="73"/>
      <c r="E32" s="82"/>
      <c r="F32" s="82"/>
      <c r="G32" s="73"/>
      <c r="H32" s="73"/>
      <c r="I32" s="73"/>
      <c r="J32" s="73"/>
    </row>
    <row r="33" spans="1:10" ht="31.8" customHeight="1" x14ac:dyDescent="0.3">
      <c r="A33" s="75"/>
      <c r="B33" s="78"/>
      <c r="C33" s="77"/>
      <c r="D33" s="77"/>
      <c r="E33" s="145"/>
      <c r="F33" s="145"/>
      <c r="G33" s="76"/>
      <c r="H33" s="146"/>
      <c r="I33" s="146"/>
      <c r="J33" s="76"/>
    </row>
  </sheetData>
  <mergeCells count="11">
    <mergeCell ref="A19:H19"/>
    <mergeCell ref="A1:I1"/>
    <mergeCell ref="A8:I8"/>
    <mergeCell ref="A12:H12"/>
    <mergeCell ref="A16:H16"/>
    <mergeCell ref="A26:H26"/>
    <mergeCell ref="A27:H27"/>
    <mergeCell ref="A29:I29"/>
    <mergeCell ref="A31:J31"/>
    <mergeCell ref="E33:F33"/>
    <mergeCell ref="H33:I33"/>
  </mergeCells>
  <pageMargins left="0.511811024" right="0.511811024" top="0.78740157499999996" bottom="0.78740157499999996" header="0.31496062000000002" footer="0.31496062000000002"/>
  <pageSetup paperSize="9" scale="84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A12" workbookViewId="0">
      <selection activeCell="A31" sqref="A31:J33"/>
    </sheetView>
  </sheetViews>
  <sheetFormatPr defaultRowHeight="14.4" x14ac:dyDescent="0.3"/>
  <cols>
    <col min="4" max="4" width="64.44140625" customWidth="1"/>
    <col min="5" max="5" width="12.33203125" customWidth="1"/>
    <col min="6" max="6" width="11.21875" customWidth="1"/>
    <col min="7" max="7" width="13.33203125" customWidth="1"/>
    <col min="8" max="8" width="15.109375" customWidth="1"/>
    <col min="9" max="9" width="13.109375" customWidth="1"/>
  </cols>
  <sheetData>
    <row r="1" spans="1:9" ht="15.6" x14ac:dyDescent="0.3">
      <c r="A1" s="150" t="s">
        <v>38</v>
      </c>
      <c r="B1" s="151"/>
      <c r="C1" s="151"/>
      <c r="D1" s="151"/>
      <c r="E1" s="151"/>
      <c r="F1" s="151"/>
      <c r="G1" s="151"/>
      <c r="H1" s="151"/>
      <c r="I1" s="151"/>
    </row>
    <row r="2" spans="1:9" x14ac:dyDescent="0.3">
      <c r="A2" s="124" t="s">
        <v>39</v>
      </c>
      <c r="B2" s="125"/>
      <c r="C2" s="126"/>
      <c r="D2" s="126"/>
      <c r="E2" s="127"/>
      <c r="F2" s="127"/>
      <c r="G2" s="127"/>
      <c r="I2" s="126"/>
    </row>
    <row r="3" spans="1:9" x14ac:dyDescent="0.3">
      <c r="A3" s="109" t="s">
        <v>77</v>
      </c>
      <c r="B3" s="52"/>
      <c r="C3" s="109"/>
      <c r="D3" s="109"/>
      <c r="E3" s="51"/>
      <c r="F3" s="51"/>
      <c r="G3" s="51"/>
      <c r="H3" s="120"/>
      <c r="I3" s="128"/>
    </row>
    <row r="4" spans="1:9" x14ac:dyDescent="0.3">
      <c r="A4" s="109" t="s">
        <v>90</v>
      </c>
      <c r="B4" s="52"/>
      <c r="C4" s="109"/>
      <c r="D4" s="109"/>
      <c r="E4" s="51"/>
      <c r="F4" s="51"/>
      <c r="G4" s="51"/>
      <c r="H4" s="130"/>
      <c r="I4" s="128"/>
    </row>
    <row r="5" spans="1:9" x14ac:dyDescent="0.3">
      <c r="A5" s="51" t="s">
        <v>40</v>
      </c>
      <c r="B5" s="51"/>
      <c r="C5" s="51"/>
      <c r="D5" s="109"/>
      <c r="E5" s="51"/>
      <c r="F5" s="51"/>
      <c r="G5" s="122" t="s">
        <v>91</v>
      </c>
      <c r="H5" s="59" t="s">
        <v>42</v>
      </c>
      <c r="I5" s="60" t="s">
        <v>43</v>
      </c>
    </row>
    <row r="6" spans="1:9" ht="15" thickBot="1" x14ac:dyDescent="0.35">
      <c r="A6" s="57" t="s">
        <v>41</v>
      </c>
      <c r="B6" s="57"/>
      <c r="C6" s="57"/>
      <c r="D6" s="57"/>
      <c r="E6" s="57"/>
      <c r="F6" s="57"/>
      <c r="G6" s="123">
        <v>43617</v>
      </c>
      <c r="H6" s="58" t="s">
        <v>44</v>
      </c>
      <c r="I6" s="104">
        <v>25.66</v>
      </c>
    </row>
    <row r="7" spans="1:9" ht="15" thickBot="1" x14ac:dyDescent="0.35">
      <c r="A7" s="51"/>
      <c r="B7" s="52"/>
      <c r="C7" s="51"/>
      <c r="D7" s="51"/>
      <c r="E7" s="51"/>
      <c r="F7" s="51"/>
      <c r="G7" s="51"/>
      <c r="H7" s="51"/>
      <c r="I7" s="51"/>
    </row>
    <row r="8" spans="1:9" ht="15" thickBot="1" x14ac:dyDescent="0.35">
      <c r="A8" s="152" t="s">
        <v>36</v>
      </c>
      <c r="B8" s="153"/>
      <c r="C8" s="153"/>
      <c r="D8" s="153"/>
      <c r="E8" s="153"/>
      <c r="F8" s="153"/>
      <c r="G8" s="153"/>
      <c r="H8" s="153"/>
      <c r="I8" s="153"/>
    </row>
    <row r="9" spans="1:9" ht="21" thickBot="1" x14ac:dyDescent="0.35">
      <c r="A9" s="53" t="s">
        <v>45</v>
      </c>
      <c r="B9" s="55" t="s">
        <v>46</v>
      </c>
      <c r="C9" s="55" t="s">
        <v>47</v>
      </c>
      <c r="D9" s="55" t="s">
        <v>48</v>
      </c>
      <c r="E9" s="54" t="s">
        <v>50</v>
      </c>
      <c r="F9" s="87" t="s">
        <v>49</v>
      </c>
      <c r="G9" s="54" t="s">
        <v>51</v>
      </c>
      <c r="H9" s="54" t="s">
        <v>52</v>
      </c>
      <c r="I9" s="54" t="s">
        <v>53</v>
      </c>
    </row>
    <row r="10" spans="1:9" x14ac:dyDescent="0.3">
      <c r="A10" s="61" t="s">
        <v>0</v>
      </c>
      <c r="B10" s="83"/>
      <c r="C10" s="62"/>
      <c r="D10" s="63" t="s">
        <v>19</v>
      </c>
      <c r="E10" s="62"/>
      <c r="F10" s="62"/>
      <c r="G10" s="62"/>
      <c r="H10" s="4"/>
      <c r="I10" s="4"/>
    </row>
    <row r="11" spans="1:9" ht="20.399999999999999" x14ac:dyDescent="0.3">
      <c r="A11" s="64" t="s">
        <v>61</v>
      </c>
      <c r="B11" s="84" t="s">
        <v>60</v>
      </c>
      <c r="C11" s="12">
        <v>78472</v>
      </c>
      <c r="D11" s="8" t="s">
        <v>59</v>
      </c>
      <c r="E11" s="10">
        <v>850</v>
      </c>
      <c r="F11" s="9" t="s">
        <v>6</v>
      </c>
      <c r="G11" s="10"/>
      <c r="H11" s="13">
        <f>((G11*($I$6/100))+G11)</f>
        <v>0</v>
      </c>
      <c r="I11" s="13">
        <f>H11*E11</f>
        <v>0</v>
      </c>
    </row>
    <row r="12" spans="1:9" x14ac:dyDescent="0.3">
      <c r="A12" s="147" t="s">
        <v>54</v>
      </c>
      <c r="B12" s="148"/>
      <c r="C12" s="148"/>
      <c r="D12" s="148"/>
      <c r="E12" s="148"/>
      <c r="F12" s="148"/>
      <c r="G12" s="148"/>
      <c r="H12" s="149"/>
      <c r="I12" s="28">
        <f>SUM(I11)</f>
        <v>0</v>
      </c>
    </row>
    <row r="13" spans="1:9" x14ac:dyDescent="0.3">
      <c r="A13" s="65" t="s">
        <v>2</v>
      </c>
      <c r="B13" s="85"/>
      <c r="C13" s="66"/>
      <c r="D13" s="25" t="s">
        <v>20</v>
      </c>
      <c r="E13" s="24"/>
      <c r="F13" s="26"/>
      <c r="G13" s="26"/>
      <c r="H13" s="27"/>
      <c r="I13" s="20"/>
    </row>
    <row r="14" spans="1:9" ht="20.399999999999999" x14ac:dyDescent="0.3">
      <c r="A14" s="11" t="s">
        <v>3</v>
      </c>
      <c r="B14" s="84" t="s">
        <v>60</v>
      </c>
      <c r="C14" s="67">
        <v>93358</v>
      </c>
      <c r="D14" s="8" t="s">
        <v>9</v>
      </c>
      <c r="E14" s="10">
        <v>4.05</v>
      </c>
      <c r="F14" s="9" t="s">
        <v>10</v>
      </c>
      <c r="G14" s="6"/>
      <c r="H14" s="13">
        <f>((G14*($I$6/100))+G14)</f>
        <v>0</v>
      </c>
      <c r="I14" s="13">
        <f>H14*E14</f>
        <v>0</v>
      </c>
    </row>
    <row r="15" spans="1:9" ht="30.6" x14ac:dyDescent="0.3">
      <c r="A15" s="22" t="s">
        <v>8</v>
      </c>
      <c r="B15" s="84" t="s">
        <v>60</v>
      </c>
      <c r="C15" s="68">
        <v>94273</v>
      </c>
      <c r="D15" s="7" t="s">
        <v>4</v>
      </c>
      <c r="E15" s="14">
        <v>180</v>
      </c>
      <c r="F15" s="23" t="s">
        <v>5</v>
      </c>
      <c r="G15" s="14"/>
      <c r="H15" s="13">
        <f>((G15*($I$6/100))+G15)</f>
        <v>0</v>
      </c>
      <c r="I15" s="13">
        <f>H15*E15</f>
        <v>0</v>
      </c>
    </row>
    <row r="16" spans="1:9" x14ac:dyDescent="0.3">
      <c r="A16" s="147" t="s">
        <v>55</v>
      </c>
      <c r="B16" s="148"/>
      <c r="C16" s="148"/>
      <c r="D16" s="148"/>
      <c r="E16" s="148"/>
      <c r="F16" s="148"/>
      <c r="G16" s="148"/>
      <c r="H16" s="149"/>
      <c r="I16" s="28">
        <f>SUM(I14:I15)</f>
        <v>0</v>
      </c>
    </row>
    <row r="17" spans="1:10" x14ac:dyDescent="0.3">
      <c r="A17" s="69">
        <v>3</v>
      </c>
      <c r="B17" s="85"/>
      <c r="C17" s="70"/>
      <c r="D17" s="2" t="s">
        <v>18</v>
      </c>
      <c r="E17" s="1"/>
      <c r="F17" s="1"/>
      <c r="G17" s="1"/>
      <c r="H17" s="3"/>
      <c r="I17" s="21"/>
    </row>
    <row r="18" spans="1:10" ht="20.399999999999999" x14ac:dyDescent="0.3">
      <c r="A18" s="11" t="s">
        <v>17</v>
      </c>
      <c r="B18" s="84" t="s">
        <v>60</v>
      </c>
      <c r="C18" s="67">
        <v>92405</v>
      </c>
      <c r="D18" s="8" t="s">
        <v>37</v>
      </c>
      <c r="E18" s="18">
        <v>850</v>
      </c>
      <c r="F18" s="5" t="s">
        <v>6</v>
      </c>
      <c r="G18" s="6"/>
      <c r="H18" s="13">
        <f>((G18*($I$6/100))+G18)</f>
        <v>0</v>
      </c>
      <c r="I18" s="13">
        <f>H18*E18</f>
        <v>0</v>
      </c>
    </row>
    <row r="19" spans="1:10" x14ac:dyDescent="0.3">
      <c r="A19" s="147" t="s">
        <v>56</v>
      </c>
      <c r="B19" s="148"/>
      <c r="C19" s="148"/>
      <c r="D19" s="148"/>
      <c r="E19" s="148"/>
      <c r="F19" s="148"/>
      <c r="G19" s="148"/>
      <c r="H19" s="149"/>
      <c r="I19" s="28">
        <f>SUM(I18)</f>
        <v>0</v>
      </c>
    </row>
    <row r="20" spans="1:10" x14ac:dyDescent="0.3">
      <c r="A20" s="69">
        <v>4</v>
      </c>
      <c r="B20" s="85"/>
      <c r="C20" s="70"/>
      <c r="D20" s="19" t="s">
        <v>11</v>
      </c>
      <c r="E20" s="1"/>
      <c r="F20" s="1"/>
      <c r="G20" s="1"/>
      <c r="H20" s="3"/>
      <c r="I20" s="21"/>
    </row>
    <row r="21" spans="1:10" x14ac:dyDescent="0.3">
      <c r="A21" s="11" t="s">
        <v>13</v>
      </c>
      <c r="B21" s="84" t="s">
        <v>62</v>
      </c>
      <c r="C21" s="67">
        <v>7264</v>
      </c>
      <c r="D21" s="8" t="s">
        <v>68</v>
      </c>
      <c r="E21" s="10">
        <v>1.63</v>
      </c>
      <c r="F21" s="9" t="s">
        <v>6</v>
      </c>
      <c r="G21" s="6"/>
      <c r="H21" s="13">
        <f>((G21*($I$6/100))+G21)</f>
        <v>0</v>
      </c>
      <c r="I21" s="13">
        <f t="shared" ref="I21:I25" si="0">H21*E21</f>
        <v>0</v>
      </c>
    </row>
    <row r="22" spans="1:10" ht="20.399999999999999" x14ac:dyDescent="0.3">
      <c r="A22" s="11" t="s">
        <v>70</v>
      </c>
      <c r="B22" s="84" t="s">
        <v>64</v>
      </c>
      <c r="C22" s="67">
        <v>7696</v>
      </c>
      <c r="D22" s="17" t="s">
        <v>65</v>
      </c>
      <c r="E22" s="10">
        <v>8.1</v>
      </c>
      <c r="F22" s="12" t="s">
        <v>5</v>
      </c>
      <c r="G22" s="10"/>
      <c r="H22" s="13">
        <f>((G22*($I$6/100))+G22)</f>
        <v>0</v>
      </c>
      <c r="I22" s="13">
        <f t="shared" si="0"/>
        <v>0</v>
      </c>
    </row>
    <row r="23" spans="1:10" ht="20.399999999999999" x14ac:dyDescent="0.3">
      <c r="A23" s="11" t="s">
        <v>71</v>
      </c>
      <c r="B23" s="84" t="s">
        <v>60</v>
      </c>
      <c r="C23" s="67">
        <v>96522</v>
      </c>
      <c r="D23" s="17" t="s">
        <v>14</v>
      </c>
      <c r="E23" s="10">
        <v>0.14000000000000001</v>
      </c>
      <c r="F23" s="12" t="s">
        <v>10</v>
      </c>
      <c r="G23" s="10"/>
      <c r="H23" s="13">
        <f>((G23*($I$6/100))+G23)</f>
        <v>0</v>
      </c>
      <c r="I23" s="13">
        <f t="shared" si="0"/>
        <v>0</v>
      </c>
    </row>
    <row r="24" spans="1:10" ht="20.399999999999999" x14ac:dyDescent="0.3">
      <c r="A24" s="11" t="s">
        <v>72</v>
      </c>
      <c r="B24" s="84" t="s">
        <v>60</v>
      </c>
      <c r="C24" s="71">
        <v>94965</v>
      </c>
      <c r="D24" s="17" t="s">
        <v>15</v>
      </c>
      <c r="E24" s="10">
        <v>0.14000000000000001</v>
      </c>
      <c r="F24" s="12" t="s">
        <v>10</v>
      </c>
      <c r="G24" s="10"/>
      <c r="H24" s="13">
        <f>((G24*($I$6/100))+G24)</f>
        <v>0</v>
      </c>
      <c r="I24" s="13">
        <f t="shared" si="0"/>
        <v>0</v>
      </c>
    </row>
    <row r="25" spans="1:10" x14ac:dyDescent="0.3">
      <c r="A25" s="11" t="s">
        <v>73</v>
      </c>
      <c r="B25" s="84" t="s">
        <v>60</v>
      </c>
      <c r="C25" s="71" t="s">
        <v>12</v>
      </c>
      <c r="D25" s="17" t="s">
        <v>16</v>
      </c>
      <c r="E25" s="10">
        <v>0.14000000000000001</v>
      </c>
      <c r="F25" s="12" t="s">
        <v>10</v>
      </c>
      <c r="G25" s="10"/>
      <c r="H25" s="13">
        <f>((G25*($I$6/100))+G25)</f>
        <v>0</v>
      </c>
      <c r="I25" s="13">
        <f t="shared" si="0"/>
        <v>0</v>
      </c>
    </row>
    <row r="26" spans="1:10" ht="15" thickBot="1" x14ac:dyDescent="0.35">
      <c r="A26" s="154" t="s">
        <v>57</v>
      </c>
      <c r="B26" s="155"/>
      <c r="C26" s="155"/>
      <c r="D26" s="155"/>
      <c r="E26" s="155"/>
      <c r="F26" s="155"/>
      <c r="G26" s="155"/>
      <c r="H26" s="156"/>
      <c r="I26" s="80">
        <f>SUM(I21:I24)</f>
        <v>0</v>
      </c>
    </row>
    <row r="27" spans="1:10" ht="15" thickBot="1" x14ac:dyDescent="0.35">
      <c r="A27" s="139" t="s">
        <v>53</v>
      </c>
      <c r="B27" s="140"/>
      <c r="C27" s="140"/>
      <c r="D27" s="140"/>
      <c r="E27" s="140"/>
      <c r="F27" s="140"/>
      <c r="G27" s="140"/>
      <c r="H27" s="141"/>
      <c r="I27" s="88">
        <f>I26+I19+I16+I12</f>
        <v>0</v>
      </c>
    </row>
    <row r="28" spans="1:10" x14ac:dyDescent="0.3">
      <c r="B28" s="86"/>
      <c r="J28" s="81"/>
    </row>
    <row r="29" spans="1:10" x14ac:dyDescent="0.3">
      <c r="A29" s="142" t="s">
        <v>58</v>
      </c>
      <c r="B29" s="143"/>
      <c r="C29" s="143"/>
      <c r="D29" s="143"/>
      <c r="E29" s="143"/>
      <c r="F29" s="143"/>
      <c r="G29" s="143"/>
      <c r="H29" s="143"/>
      <c r="I29" s="143"/>
      <c r="J29" s="79"/>
    </row>
    <row r="30" spans="1:10" x14ac:dyDescent="0.3">
      <c r="A30" s="50"/>
      <c r="B30" s="72"/>
      <c r="C30" s="50"/>
      <c r="D30" s="50"/>
      <c r="E30" s="72"/>
      <c r="F30" s="72"/>
      <c r="G30" s="50"/>
      <c r="H30" s="50"/>
      <c r="I30" s="50"/>
      <c r="J30" s="50"/>
    </row>
    <row r="31" spans="1:10" x14ac:dyDescent="0.3">
      <c r="A31" s="144"/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x14ac:dyDescent="0.3">
      <c r="A32" s="73"/>
      <c r="B32" s="74"/>
      <c r="C32" s="73"/>
      <c r="D32" s="73"/>
      <c r="E32" s="82"/>
      <c r="F32" s="82"/>
      <c r="G32" s="73"/>
      <c r="H32" s="73"/>
      <c r="I32" s="73"/>
      <c r="J32" s="73"/>
    </row>
    <row r="33" spans="1:10" ht="30" customHeight="1" x14ac:dyDescent="0.3">
      <c r="A33" s="75"/>
      <c r="B33" s="78"/>
      <c r="C33" s="77"/>
      <c r="D33" s="77"/>
      <c r="E33" s="145"/>
      <c r="F33" s="145"/>
      <c r="G33" s="76"/>
      <c r="H33" s="146"/>
      <c r="I33" s="146"/>
      <c r="J33" s="76"/>
    </row>
  </sheetData>
  <mergeCells count="11">
    <mergeCell ref="A19:H19"/>
    <mergeCell ref="A1:I1"/>
    <mergeCell ref="A8:I8"/>
    <mergeCell ref="A12:H12"/>
    <mergeCell ref="A16:H16"/>
    <mergeCell ref="A26:H26"/>
    <mergeCell ref="A27:H27"/>
    <mergeCell ref="A29:I29"/>
    <mergeCell ref="A31:J31"/>
    <mergeCell ref="E33:F33"/>
    <mergeCell ref="H33:I33"/>
  </mergeCells>
  <pageMargins left="0.511811024" right="0.511811024" top="0.78740157499999996" bottom="0.78740157499999996" header="0.31496062000000002" footer="0.31496062000000002"/>
  <pageSetup paperSize="9" scale="82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workbookViewId="0">
      <selection activeCell="A20" sqref="A20:Q22"/>
    </sheetView>
  </sheetViews>
  <sheetFormatPr defaultRowHeight="14.4" x14ac:dyDescent="0.3"/>
  <cols>
    <col min="11" max="11" width="9.77734375" customWidth="1"/>
    <col min="14" max="14" width="10.88671875" customWidth="1"/>
    <col min="15" max="15" width="14.77734375" customWidth="1"/>
  </cols>
  <sheetData>
    <row r="1" spans="1:18" ht="16.2" thickBot="1" x14ac:dyDescent="0.35">
      <c r="A1" s="190" t="s">
        <v>78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2"/>
    </row>
    <row r="2" spans="1:18" x14ac:dyDescent="0.3">
      <c r="A2" s="193" t="s">
        <v>39</v>
      </c>
      <c r="B2" s="194"/>
      <c r="C2" s="194"/>
      <c r="D2" s="194"/>
      <c r="E2" s="194"/>
      <c r="F2" s="194"/>
      <c r="G2" s="194"/>
      <c r="H2" s="194"/>
      <c r="I2" s="194"/>
      <c r="J2" s="50"/>
      <c r="K2" s="50"/>
      <c r="L2" s="50"/>
      <c r="M2" s="50"/>
      <c r="N2" s="50"/>
      <c r="O2" s="50"/>
      <c r="P2" s="50"/>
      <c r="Q2" s="107"/>
    </row>
    <row r="3" spans="1:18" x14ac:dyDescent="0.3">
      <c r="A3" s="193" t="s">
        <v>88</v>
      </c>
      <c r="B3" s="194"/>
      <c r="C3" s="194"/>
      <c r="D3" s="194"/>
      <c r="E3" s="194"/>
      <c r="F3" s="194"/>
      <c r="G3" s="194"/>
      <c r="H3" s="194"/>
      <c r="I3" s="194"/>
      <c r="J3" s="50"/>
      <c r="K3" s="50"/>
      <c r="L3" s="50"/>
      <c r="M3" s="50"/>
      <c r="N3" s="50"/>
      <c r="O3" s="50"/>
      <c r="P3" s="50"/>
      <c r="Q3" s="107"/>
    </row>
    <row r="4" spans="1:18" x14ac:dyDescent="0.3">
      <c r="A4" s="195" t="s">
        <v>89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50"/>
      <c r="O4" s="50"/>
      <c r="P4" s="50"/>
      <c r="Q4" s="107"/>
    </row>
    <row r="5" spans="1:18" ht="14.4" customHeight="1" x14ac:dyDescent="0.3">
      <c r="A5" s="108" t="s">
        <v>40</v>
      </c>
      <c r="B5" s="109"/>
      <c r="C5" s="109"/>
      <c r="D5" s="109"/>
      <c r="E5" s="109"/>
      <c r="F5" s="109"/>
      <c r="G5" s="109"/>
      <c r="H5" s="109"/>
      <c r="I5" s="109"/>
      <c r="K5" s="132"/>
      <c r="L5" s="133"/>
      <c r="M5" s="157" t="s">
        <v>79</v>
      </c>
      <c r="N5" s="158"/>
      <c r="O5" s="59" t="s">
        <v>42</v>
      </c>
      <c r="P5" s="161" t="s">
        <v>43</v>
      </c>
      <c r="Q5" s="162"/>
      <c r="R5" s="131"/>
    </row>
    <row r="6" spans="1:18" ht="15" thickBot="1" x14ac:dyDescent="0.35">
      <c r="A6" s="56" t="s">
        <v>41</v>
      </c>
      <c r="B6" s="57"/>
      <c r="C6" s="57"/>
      <c r="D6" s="57"/>
      <c r="E6" s="57"/>
      <c r="F6" s="57"/>
      <c r="G6" s="57"/>
      <c r="H6" s="57"/>
      <c r="I6" s="57"/>
      <c r="J6" s="121"/>
      <c r="K6" s="121"/>
      <c r="L6" s="121"/>
      <c r="M6" s="159">
        <v>43617</v>
      </c>
      <c r="N6" s="160"/>
      <c r="O6" s="58" t="s">
        <v>44</v>
      </c>
      <c r="P6" s="163">
        <v>25.66</v>
      </c>
      <c r="Q6" s="164"/>
      <c r="R6" s="131"/>
    </row>
    <row r="7" spans="1:18" ht="15" thickBot="1" x14ac:dyDescent="0.35">
      <c r="A7" s="51"/>
      <c r="B7" s="51"/>
      <c r="C7" s="51"/>
      <c r="D7" s="51"/>
      <c r="E7" s="51"/>
      <c r="F7" s="51"/>
      <c r="G7" s="51"/>
      <c r="H7" s="51"/>
      <c r="I7" s="110"/>
      <c r="J7" s="52"/>
      <c r="K7" s="52"/>
      <c r="L7" s="52"/>
      <c r="M7" s="52"/>
      <c r="N7" s="111"/>
      <c r="O7" s="52"/>
      <c r="P7" s="52"/>
      <c r="Q7" s="52"/>
    </row>
    <row r="8" spans="1:18" ht="15" thickBot="1" x14ac:dyDescent="0.35">
      <c r="A8" s="178" t="s">
        <v>80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80"/>
    </row>
    <row r="9" spans="1:18" ht="30.6" customHeight="1" x14ac:dyDescent="0.3">
      <c r="A9" s="112" t="s">
        <v>45</v>
      </c>
      <c r="B9" s="181" t="s">
        <v>48</v>
      </c>
      <c r="C9" s="182"/>
      <c r="D9" s="182"/>
      <c r="E9" s="183"/>
      <c r="F9" s="184" t="s">
        <v>81</v>
      </c>
      <c r="G9" s="185"/>
      <c r="H9" s="184" t="s">
        <v>92</v>
      </c>
      <c r="I9" s="185"/>
      <c r="J9" s="184" t="s">
        <v>93</v>
      </c>
      <c r="K9" s="185"/>
      <c r="L9" s="184" t="s">
        <v>94</v>
      </c>
      <c r="M9" s="186"/>
      <c r="N9" s="185"/>
      <c r="O9" s="187" t="s">
        <v>53</v>
      </c>
      <c r="P9" s="188"/>
      <c r="Q9" s="189"/>
    </row>
    <row r="10" spans="1:18" x14ac:dyDescent="0.3">
      <c r="A10" s="113">
        <v>1</v>
      </c>
      <c r="B10" s="177" t="s">
        <v>82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</row>
    <row r="11" spans="1:18" x14ac:dyDescent="0.3">
      <c r="A11" s="114" t="s">
        <v>83</v>
      </c>
      <c r="B11" s="174" t="s">
        <v>95</v>
      </c>
      <c r="C11" s="175"/>
      <c r="D11" s="175"/>
      <c r="E11" s="175"/>
      <c r="F11" s="176"/>
      <c r="G11" s="176"/>
      <c r="H11" s="176"/>
      <c r="I11" s="176"/>
      <c r="J11" s="176"/>
      <c r="K11" s="176"/>
      <c r="L11" s="176"/>
      <c r="M11" s="176"/>
      <c r="N11" s="176"/>
      <c r="O11" s="176">
        <f>SUM(F11:N11)</f>
        <v>0</v>
      </c>
      <c r="P11" s="176"/>
      <c r="Q11" s="176"/>
    </row>
    <row r="12" spans="1:18" x14ac:dyDescent="0.3">
      <c r="A12" s="114" t="s">
        <v>61</v>
      </c>
      <c r="B12" s="174" t="s">
        <v>96</v>
      </c>
      <c r="C12" s="175"/>
      <c r="D12" s="175"/>
      <c r="E12" s="175"/>
      <c r="F12" s="176"/>
      <c r="G12" s="176"/>
      <c r="H12" s="176"/>
      <c r="I12" s="176"/>
      <c r="J12" s="176"/>
      <c r="K12" s="176"/>
      <c r="L12" s="176"/>
      <c r="M12" s="176"/>
      <c r="N12" s="176"/>
      <c r="O12" s="176">
        <f>SUM(F12:N12)</f>
        <v>0</v>
      </c>
      <c r="P12" s="176"/>
      <c r="Q12" s="176"/>
    </row>
    <row r="13" spans="1:18" x14ac:dyDescent="0.3">
      <c r="A13" s="114" t="s">
        <v>84</v>
      </c>
      <c r="B13" s="174" t="s">
        <v>97</v>
      </c>
      <c r="C13" s="175"/>
      <c r="D13" s="175"/>
      <c r="E13" s="175"/>
      <c r="F13" s="176"/>
      <c r="G13" s="176"/>
      <c r="H13" s="176"/>
      <c r="I13" s="176"/>
      <c r="J13" s="176"/>
      <c r="K13" s="176"/>
      <c r="L13" s="176"/>
      <c r="M13" s="176"/>
      <c r="N13" s="176"/>
      <c r="O13" s="176">
        <f>SUM(F13:N13)</f>
        <v>0</v>
      </c>
      <c r="P13" s="176"/>
      <c r="Q13" s="176"/>
    </row>
    <row r="14" spans="1:18" x14ac:dyDescent="0.3">
      <c r="A14" s="114" t="s">
        <v>85</v>
      </c>
      <c r="B14" s="174" t="s">
        <v>98</v>
      </c>
      <c r="C14" s="175"/>
      <c r="D14" s="175"/>
      <c r="E14" s="175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</row>
    <row r="15" spans="1:18" ht="15" thickBot="1" x14ac:dyDescent="0.35">
      <c r="A15" s="171" t="s">
        <v>86</v>
      </c>
      <c r="B15" s="171"/>
      <c r="C15" s="171"/>
      <c r="D15" s="171"/>
      <c r="E15" s="172"/>
      <c r="F15" s="173">
        <f>SUM(F11:G14)</f>
        <v>0</v>
      </c>
      <c r="G15" s="173"/>
      <c r="H15" s="173">
        <f>SUM(H11:I14)</f>
        <v>0</v>
      </c>
      <c r="I15" s="173"/>
      <c r="J15" s="173">
        <f>SUM(J11:K14)</f>
        <v>0</v>
      </c>
      <c r="K15" s="173"/>
      <c r="L15" s="173">
        <f>SUM(L11:N14)</f>
        <v>0</v>
      </c>
      <c r="M15" s="173"/>
      <c r="N15" s="173"/>
      <c r="O15" s="173">
        <f>SUM(O11:Q14)</f>
        <v>0</v>
      </c>
      <c r="P15" s="173"/>
      <c r="Q15" s="173"/>
    </row>
    <row r="16" spans="1:18" ht="15" thickBot="1" x14ac:dyDescent="0.35">
      <c r="A16" s="165" t="s">
        <v>87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7">
        <f>SUM(O11:Q15)</f>
        <v>0</v>
      </c>
      <c r="P16" s="168"/>
      <c r="Q16" s="169"/>
    </row>
    <row r="17" spans="1:17" x14ac:dyDescent="0.3">
      <c r="A17" s="115"/>
      <c r="B17" s="116"/>
      <c r="C17" s="116"/>
      <c r="D17" s="116"/>
      <c r="E17" s="116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</row>
    <row r="18" spans="1:17" x14ac:dyDescent="0.3">
      <c r="A18" s="115"/>
      <c r="B18" s="116"/>
      <c r="C18" s="116"/>
      <c r="D18" s="116"/>
      <c r="E18" s="116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</row>
    <row r="19" spans="1:17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x14ac:dyDescent="0.3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</row>
    <row r="21" spans="1:17" x14ac:dyDescent="0.3">
      <c r="A21" s="105"/>
      <c r="B21" s="105"/>
      <c r="C21" s="105"/>
      <c r="D21" s="105"/>
      <c r="E21" s="105"/>
      <c r="F21" s="105"/>
      <c r="G21" s="118"/>
      <c r="H21" s="118"/>
      <c r="I21" s="118"/>
      <c r="J21" s="118"/>
      <c r="K21" s="105"/>
      <c r="L21" s="118"/>
      <c r="M21" s="118"/>
      <c r="N21" s="118"/>
      <c r="O21" s="105"/>
      <c r="P21" s="105"/>
      <c r="Q21" s="105"/>
    </row>
    <row r="22" spans="1:17" ht="37.799999999999997" customHeight="1" x14ac:dyDescent="0.3">
      <c r="A22" s="75"/>
      <c r="B22" s="76"/>
      <c r="C22" s="170"/>
      <c r="D22" s="170"/>
      <c r="E22" s="170"/>
      <c r="F22" s="170"/>
      <c r="G22" s="145"/>
      <c r="H22" s="145"/>
      <c r="I22" s="145"/>
      <c r="J22" s="145"/>
      <c r="K22" s="76"/>
      <c r="L22" s="145"/>
      <c r="M22" s="145"/>
      <c r="N22" s="145"/>
      <c r="O22" s="119"/>
      <c r="P22" s="119"/>
      <c r="Q22" s="119"/>
    </row>
  </sheetData>
  <mergeCells count="52">
    <mergeCell ref="A1:Q1"/>
    <mergeCell ref="A2:I2"/>
    <mergeCell ref="A3:I3"/>
    <mergeCell ref="A4:M4"/>
    <mergeCell ref="A8:Q8"/>
    <mergeCell ref="B9:E9"/>
    <mergeCell ref="F9:G9"/>
    <mergeCell ref="H9:I9"/>
    <mergeCell ref="J9:K9"/>
    <mergeCell ref="L9:N9"/>
    <mergeCell ref="O9:Q9"/>
    <mergeCell ref="O12:Q12"/>
    <mergeCell ref="B10:Q10"/>
    <mergeCell ref="B11:E11"/>
    <mergeCell ref="F11:G11"/>
    <mergeCell ref="H11:I11"/>
    <mergeCell ref="J11:K11"/>
    <mergeCell ref="L11:N11"/>
    <mergeCell ref="O11:Q11"/>
    <mergeCell ref="B12:E12"/>
    <mergeCell ref="F12:G12"/>
    <mergeCell ref="H12:I12"/>
    <mergeCell ref="J12:K12"/>
    <mergeCell ref="L12:N12"/>
    <mergeCell ref="O14:Q14"/>
    <mergeCell ref="B13:E13"/>
    <mergeCell ref="F13:G13"/>
    <mergeCell ref="H13:I13"/>
    <mergeCell ref="J13:K13"/>
    <mergeCell ref="L13:N13"/>
    <mergeCell ref="O13:Q13"/>
    <mergeCell ref="B14:E14"/>
    <mergeCell ref="F14:G14"/>
    <mergeCell ref="H14:I14"/>
    <mergeCell ref="J14:K14"/>
    <mergeCell ref="L14:N14"/>
    <mergeCell ref="M5:N5"/>
    <mergeCell ref="M6:N6"/>
    <mergeCell ref="L22:N22"/>
    <mergeCell ref="P5:Q5"/>
    <mergeCell ref="P6:Q6"/>
    <mergeCell ref="A16:N16"/>
    <mergeCell ref="O16:Q16"/>
    <mergeCell ref="A20:Q20"/>
    <mergeCell ref="C22:F22"/>
    <mergeCell ref="G22:J22"/>
    <mergeCell ref="A15:E15"/>
    <mergeCell ref="F15:G15"/>
    <mergeCell ref="H15:I15"/>
    <mergeCell ref="J15:K15"/>
    <mergeCell ref="L15:N15"/>
    <mergeCell ref="O15:Q15"/>
  </mergeCells>
  <pageMargins left="0.511811024" right="0.511811024" top="0.78740157499999996" bottom="0.78740157499999996" header="0.31496062000000002" footer="0.31496062000000002"/>
  <pageSetup paperSize="9" scale="81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tabSelected="1" workbookViewId="0">
      <selection activeCell="P80" sqref="P80"/>
    </sheetView>
  </sheetViews>
  <sheetFormatPr defaultRowHeight="14.4" x14ac:dyDescent="0.3"/>
  <cols>
    <col min="2" max="2" width="38.88671875" customWidth="1"/>
    <col min="4" max="4" width="14.21875" customWidth="1"/>
    <col min="5" max="5" width="11.44140625" customWidth="1"/>
    <col min="6" max="6" width="11.109375" customWidth="1"/>
    <col min="8" max="8" width="12.109375" customWidth="1"/>
    <col min="9" max="9" width="11.88671875" customWidth="1"/>
    <col min="14" max="14" width="11.33203125" bestFit="1" customWidth="1"/>
  </cols>
  <sheetData>
    <row r="1" spans="1:12" ht="17.399999999999999" customHeight="1" thickBot="1" x14ac:dyDescent="0.35">
      <c r="A1" s="213" t="s">
        <v>21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5"/>
    </row>
    <row r="2" spans="1:12" x14ac:dyDescent="0.3">
      <c r="A2" s="216" t="s">
        <v>22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8"/>
    </row>
    <row r="3" spans="1:12" ht="14.4" customHeight="1" x14ac:dyDescent="0.3">
      <c r="A3" s="219" t="s">
        <v>39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1:12" ht="14.4" customHeight="1" x14ac:dyDescent="0.3">
      <c r="A4" s="194" t="s">
        <v>69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ht="14.4" customHeight="1" x14ac:dyDescent="0.3">
      <c r="A5" s="221" t="s">
        <v>90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</row>
    <row r="6" spans="1:12" x14ac:dyDescent="0.3">
      <c r="A6" s="200" t="s">
        <v>1</v>
      </c>
      <c r="B6" s="203" t="s">
        <v>23</v>
      </c>
      <c r="C6" s="203" t="s">
        <v>24</v>
      </c>
      <c r="D6" s="206" t="s">
        <v>35</v>
      </c>
      <c r="E6" s="208" t="s">
        <v>25</v>
      </c>
      <c r="F6" s="208"/>
      <c r="G6" s="208"/>
      <c r="H6" s="208"/>
      <c r="I6" s="208"/>
      <c r="J6" s="208"/>
      <c r="K6" s="208"/>
      <c r="L6" s="209"/>
    </row>
    <row r="7" spans="1:12" x14ac:dyDescent="0.3">
      <c r="A7" s="201"/>
      <c r="B7" s="204"/>
      <c r="C7" s="205"/>
      <c r="D7" s="207"/>
      <c r="E7" s="210" t="s">
        <v>27</v>
      </c>
      <c r="F7" s="211"/>
      <c r="G7" s="210" t="s">
        <v>28</v>
      </c>
      <c r="H7" s="211"/>
      <c r="I7" s="210" t="s">
        <v>29</v>
      </c>
      <c r="J7" s="211"/>
      <c r="K7" s="210" t="s">
        <v>30</v>
      </c>
      <c r="L7" s="212"/>
    </row>
    <row r="8" spans="1:12" x14ac:dyDescent="0.3">
      <c r="A8" s="202"/>
      <c r="B8" s="205"/>
      <c r="C8" s="40" t="s">
        <v>26</v>
      </c>
      <c r="D8" s="40" t="s">
        <v>31</v>
      </c>
      <c r="E8" s="32" t="s">
        <v>26</v>
      </c>
      <c r="F8" s="32" t="s">
        <v>32</v>
      </c>
      <c r="G8" s="32" t="s">
        <v>26</v>
      </c>
      <c r="H8" s="32" t="s">
        <v>32</v>
      </c>
      <c r="I8" s="32" t="s">
        <v>26</v>
      </c>
      <c r="J8" s="32" t="s">
        <v>32</v>
      </c>
      <c r="K8" s="32" t="s">
        <v>26</v>
      </c>
      <c r="L8" s="46" t="s">
        <v>32</v>
      </c>
    </row>
    <row r="9" spans="1:12" x14ac:dyDescent="0.3">
      <c r="A9" s="45">
        <v>1</v>
      </c>
      <c r="B9" s="32" t="s">
        <v>19</v>
      </c>
      <c r="C9" s="34" t="e">
        <f>(D9*100)/D13</f>
        <v>#DIV/0!</v>
      </c>
      <c r="D9" s="30"/>
      <c r="E9" s="35">
        <v>100</v>
      </c>
      <c r="F9" s="36">
        <f>D9</f>
        <v>0</v>
      </c>
      <c r="G9" s="35"/>
      <c r="H9" s="36"/>
      <c r="I9" s="35"/>
      <c r="J9" s="36"/>
      <c r="K9" s="35"/>
      <c r="L9" s="47"/>
    </row>
    <row r="10" spans="1:12" x14ac:dyDescent="0.3">
      <c r="A10" s="45">
        <v>2</v>
      </c>
      <c r="B10" s="31" t="s">
        <v>20</v>
      </c>
      <c r="C10" s="134" t="e">
        <f>(D10*100)/D13</f>
        <v>#DIV/0!</v>
      </c>
      <c r="D10" s="30"/>
      <c r="E10" s="35">
        <f>E9</f>
        <v>100</v>
      </c>
      <c r="F10" s="36">
        <f>D10</f>
        <v>0</v>
      </c>
      <c r="G10" s="35"/>
      <c r="H10" s="36"/>
      <c r="I10" s="35"/>
      <c r="J10" s="36"/>
      <c r="K10" s="35"/>
      <c r="L10" s="47"/>
    </row>
    <row r="11" spans="1:12" x14ac:dyDescent="0.3">
      <c r="A11" s="45">
        <v>3</v>
      </c>
      <c r="B11" s="32" t="s">
        <v>36</v>
      </c>
      <c r="C11" s="34" t="e">
        <f>(D11*100)/D13</f>
        <v>#DIV/0!</v>
      </c>
      <c r="D11" s="36"/>
      <c r="E11" s="35">
        <v>80</v>
      </c>
      <c r="F11" s="36">
        <f>(E11*D11)/100</f>
        <v>0</v>
      </c>
      <c r="G11" s="35">
        <v>20</v>
      </c>
      <c r="H11" s="36">
        <f>D11-F11</f>
        <v>0</v>
      </c>
      <c r="I11" s="35"/>
      <c r="J11" s="36"/>
      <c r="K11" s="35"/>
      <c r="L11" s="47"/>
    </row>
    <row r="12" spans="1:12" x14ac:dyDescent="0.3">
      <c r="A12" s="45">
        <v>4</v>
      </c>
      <c r="B12" s="32" t="s">
        <v>11</v>
      </c>
      <c r="C12" s="34" t="e">
        <f>(D12*100)/D13</f>
        <v>#DIV/0!</v>
      </c>
      <c r="D12" s="36"/>
      <c r="E12" s="35"/>
      <c r="F12" s="36"/>
      <c r="G12" s="35">
        <v>100</v>
      </c>
      <c r="H12" s="36">
        <f>D12</f>
        <v>0</v>
      </c>
      <c r="I12" s="35"/>
      <c r="J12" s="36"/>
      <c r="K12" s="35"/>
      <c r="L12" s="47"/>
    </row>
    <row r="13" spans="1:12" x14ac:dyDescent="0.3">
      <c r="A13" s="196" t="s">
        <v>7</v>
      </c>
      <c r="B13" s="33" t="s">
        <v>33</v>
      </c>
      <c r="C13" s="198" t="e">
        <f>SUM(C9:C12)</f>
        <v>#DIV/0!</v>
      </c>
      <c r="D13" s="198">
        <f>SUM(D9:D12)</f>
        <v>0</v>
      </c>
      <c r="E13" s="35" t="e">
        <f>(F13*100)/D13</f>
        <v>#DIV/0!</v>
      </c>
      <c r="F13" s="35">
        <f>SUM(F9:F12)</f>
        <v>0</v>
      </c>
      <c r="G13" s="35" t="e">
        <f>C13-E13</f>
        <v>#DIV/0!</v>
      </c>
      <c r="H13" s="35">
        <f>SUM(H11:H12)</f>
        <v>0</v>
      </c>
      <c r="I13" s="44"/>
      <c r="J13" s="37"/>
      <c r="K13" s="44"/>
      <c r="L13" s="49"/>
    </row>
    <row r="14" spans="1:12" ht="15" thickBot="1" x14ac:dyDescent="0.35">
      <c r="A14" s="197"/>
      <c r="B14" s="38" t="s">
        <v>34</v>
      </c>
      <c r="C14" s="199"/>
      <c r="D14" s="199"/>
      <c r="E14" s="39" t="e">
        <f>E13</f>
        <v>#DIV/0!</v>
      </c>
      <c r="F14" s="39">
        <f>F13</f>
        <v>0</v>
      </c>
      <c r="G14" s="39" t="e">
        <f>E14+G13</f>
        <v>#DIV/0!</v>
      </c>
      <c r="H14" s="39">
        <f>F14+H13</f>
        <v>0</v>
      </c>
      <c r="I14" s="39"/>
      <c r="J14" s="39"/>
      <c r="K14" s="39"/>
      <c r="L14" s="48"/>
    </row>
    <row r="15" spans="1:12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3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29"/>
      <c r="L16" s="29"/>
    </row>
    <row r="17" spans="1:12" x14ac:dyDescent="0.3">
      <c r="A17" s="105"/>
      <c r="B17" s="74"/>
      <c r="C17" s="105"/>
      <c r="D17" s="105"/>
      <c r="E17" s="82"/>
      <c r="F17" s="82"/>
      <c r="G17" s="105"/>
      <c r="H17" s="105"/>
      <c r="I17" s="105"/>
      <c r="J17" s="105"/>
      <c r="K17" s="29"/>
      <c r="L17" s="29"/>
    </row>
    <row r="18" spans="1:12" ht="30.6" customHeight="1" x14ac:dyDescent="0.3">
      <c r="A18" s="75"/>
      <c r="B18" s="78"/>
      <c r="C18" s="77"/>
      <c r="D18" s="77"/>
      <c r="E18" s="145"/>
      <c r="F18" s="145"/>
      <c r="G18" s="76"/>
      <c r="H18" s="146"/>
      <c r="I18" s="146"/>
      <c r="J18" s="76"/>
      <c r="K18" s="29"/>
      <c r="L18" s="29"/>
    </row>
    <row r="19" spans="1:12" x14ac:dyDescent="0.3">
      <c r="B19" s="41"/>
      <c r="C19" s="41"/>
      <c r="D19" s="41"/>
      <c r="E19" s="41"/>
      <c r="F19" s="41"/>
      <c r="G19" s="41"/>
      <c r="H19" s="41"/>
      <c r="I19" s="41"/>
    </row>
    <row r="20" spans="1:12" x14ac:dyDescent="0.3">
      <c r="B20" s="41"/>
      <c r="C20" s="41"/>
      <c r="D20" s="42"/>
      <c r="E20" s="41"/>
      <c r="F20" s="41"/>
      <c r="G20" s="41"/>
      <c r="H20" s="42"/>
      <c r="I20" s="43"/>
    </row>
    <row r="21" spans="1:12" ht="15" thickBot="1" x14ac:dyDescent="0.35">
      <c r="B21" s="41"/>
      <c r="C21" s="41"/>
      <c r="D21" s="43"/>
      <c r="E21" s="41"/>
      <c r="F21" s="41"/>
      <c r="G21" s="41"/>
      <c r="H21" s="43"/>
      <c r="I21" s="43"/>
    </row>
    <row r="22" spans="1:12" ht="18" thickBot="1" x14ac:dyDescent="0.35">
      <c r="A22" s="213" t="s">
        <v>21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5"/>
    </row>
    <row r="23" spans="1:12" x14ac:dyDescent="0.3">
      <c r="A23" s="216" t="s">
        <v>22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8"/>
    </row>
    <row r="24" spans="1:12" x14ac:dyDescent="0.3">
      <c r="A24" s="219" t="s">
        <v>39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</row>
    <row r="25" spans="1:12" x14ac:dyDescent="0.3">
      <c r="A25" s="194" t="s">
        <v>75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</row>
    <row r="26" spans="1:12" x14ac:dyDescent="0.3">
      <c r="A26" s="221" t="s">
        <v>90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</row>
    <row r="27" spans="1:12" x14ac:dyDescent="0.3">
      <c r="A27" s="200" t="s">
        <v>1</v>
      </c>
      <c r="B27" s="203" t="s">
        <v>23</v>
      </c>
      <c r="C27" s="203" t="s">
        <v>24</v>
      </c>
      <c r="D27" s="206" t="s">
        <v>35</v>
      </c>
      <c r="E27" s="208" t="s">
        <v>25</v>
      </c>
      <c r="F27" s="208"/>
      <c r="G27" s="208"/>
      <c r="H27" s="208"/>
      <c r="I27" s="208"/>
      <c r="J27" s="208"/>
      <c r="K27" s="208"/>
      <c r="L27" s="209"/>
    </row>
    <row r="28" spans="1:12" x14ac:dyDescent="0.3">
      <c r="A28" s="201"/>
      <c r="B28" s="204"/>
      <c r="C28" s="205"/>
      <c r="D28" s="207"/>
      <c r="E28" s="210" t="s">
        <v>27</v>
      </c>
      <c r="F28" s="211"/>
      <c r="G28" s="210" t="s">
        <v>28</v>
      </c>
      <c r="H28" s="211"/>
      <c r="I28" s="210" t="s">
        <v>29</v>
      </c>
      <c r="J28" s="211"/>
      <c r="K28" s="210" t="s">
        <v>30</v>
      </c>
      <c r="L28" s="212"/>
    </row>
    <row r="29" spans="1:12" x14ac:dyDescent="0.3">
      <c r="A29" s="202"/>
      <c r="B29" s="205"/>
      <c r="C29" s="106" t="s">
        <v>26</v>
      </c>
      <c r="D29" s="106" t="s">
        <v>31</v>
      </c>
      <c r="E29" s="32" t="s">
        <v>26</v>
      </c>
      <c r="F29" s="32" t="s">
        <v>32</v>
      </c>
      <c r="G29" s="32" t="s">
        <v>26</v>
      </c>
      <c r="H29" s="32" t="s">
        <v>32</v>
      </c>
      <c r="I29" s="32" t="s">
        <v>26</v>
      </c>
      <c r="J29" s="32" t="s">
        <v>32</v>
      </c>
      <c r="K29" s="32" t="s">
        <v>26</v>
      </c>
      <c r="L29" s="46" t="s">
        <v>32</v>
      </c>
    </row>
    <row r="30" spans="1:12" x14ac:dyDescent="0.3">
      <c r="A30" s="45">
        <v>1</v>
      </c>
      <c r="B30" s="32" t="s">
        <v>19</v>
      </c>
      <c r="C30" s="34" t="e">
        <f>(D30*100)/D34</f>
        <v>#DIV/0!</v>
      </c>
      <c r="D30" s="30"/>
      <c r="E30" s="35">
        <v>100</v>
      </c>
      <c r="F30" s="36">
        <f>D30</f>
        <v>0</v>
      </c>
      <c r="G30" s="35"/>
      <c r="H30" s="36"/>
      <c r="I30" s="35"/>
      <c r="J30" s="36"/>
      <c r="K30" s="35"/>
      <c r="L30" s="47"/>
    </row>
    <row r="31" spans="1:12" x14ac:dyDescent="0.3">
      <c r="A31" s="45">
        <v>2</v>
      </c>
      <c r="B31" s="31" t="s">
        <v>20</v>
      </c>
      <c r="C31" s="134" t="e">
        <f>(D31*100)/D34</f>
        <v>#DIV/0!</v>
      </c>
      <c r="D31" s="30"/>
      <c r="E31" s="35">
        <f>E30</f>
        <v>100</v>
      </c>
      <c r="F31" s="36">
        <f>D31</f>
        <v>0</v>
      </c>
      <c r="G31" s="35"/>
      <c r="H31" s="36"/>
      <c r="I31" s="35"/>
      <c r="J31" s="36"/>
      <c r="K31" s="35"/>
      <c r="L31" s="47"/>
    </row>
    <row r="32" spans="1:12" x14ac:dyDescent="0.3">
      <c r="A32" s="45">
        <v>3</v>
      </c>
      <c r="B32" s="32" t="s">
        <v>36</v>
      </c>
      <c r="C32" s="34" t="e">
        <f>(D32*100)/D34</f>
        <v>#DIV/0!</v>
      </c>
      <c r="D32" s="36"/>
      <c r="E32" s="35">
        <v>100</v>
      </c>
      <c r="F32" s="36">
        <f>(E32*D32)/100</f>
        <v>0</v>
      </c>
      <c r="G32" s="35"/>
      <c r="H32" s="36"/>
      <c r="I32" s="35"/>
      <c r="J32" s="36"/>
      <c r="K32" s="35"/>
      <c r="L32" s="47"/>
    </row>
    <row r="33" spans="1:12" x14ac:dyDescent="0.3">
      <c r="A33" s="45">
        <v>4</v>
      </c>
      <c r="B33" s="32" t="s">
        <v>11</v>
      </c>
      <c r="C33" s="34" t="e">
        <f>(D33*100)/D34</f>
        <v>#DIV/0!</v>
      </c>
      <c r="D33" s="36"/>
      <c r="E33" s="35">
        <v>100</v>
      </c>
      <c r="F33" s="36">
        <f>D33</f>
        <v>0</v>
      </c>
      <c r="G33" s="35"/>
      <c r="H33" s="36"/>
      <c r="I33" s="35"/>
      <c r="J33" s="36"/>
      <c r="K33" s="35"/>
      <c r="L33" s="47"/>
    </row>
    <row r="34" spans="1:12" x14ac:dyDescent="0.3">
      <c r="A34" s="196" t="s">
        <v>7</v>
      </c>
      <c r="B34" s="33" t="s">
        <v>33</v>
      </c>
      <c r="C34" s="198" t="e">
        <f>SUM(C30:C33)</f>
        <v>#DIV/0!</v>
      </c>
      <c r="D34" s="198"/>
      <c r="E34" s="35" t="e">
        <f>(F34*100)/D34</f>
        <v>#DIV/0!</v>
      </c>
      <c r="F34" s="35">
        <f>SUM(F30:F33)</f>
        <v>0</v>
      </c>
      <c r="G34" s="35"/>
      <c r="H34" s="35"/>
      <c r="I34" s="44"/>
      <c r="J34" s="37"/>
      <c r="K34" s="44"/>
      <c r="L34" s="49"/>
    </row>
    <row r="35" spans="1:12" ht="15" thickBot="1" x14ac:dyDescent="0.35">
      <c r="A35" s="197"/>
      <c r="B35" s="38" t="s">
        <v>34</v>
      </c>
      <c r="C35" s="199"/>
      <c r="D35" s="199"/>
      <c r="E35" s="39" t="e">
        <f>E34</f>
        <v>#DIV/0!</v>
      </c>
      <c r="F35" s="39">
        <f>F34</f>
        <v>0</v>
      </c>
      <c r="G35" s="39"/>
      <c r="H35" s="39"/>
      <c r="I35" s="39"/>
      <c r="J35" s="39"/>
      <c r="K35" s="39"/>
      <c r="L35" s="48"/>
    </row>
    <row r="36" spans="1:12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x14ac:dyDescent="0.3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29"/>
      <c r="L37" s="29"/>
    </row>
    <row r="38" spans="1:12" x14ac:dyDescent="0.3">
      <c r="A38" s="105"/>
      <c r="B38" s="74"/>
      <c r="C38" s="105"/>
      <c r="D38" s="105"/>
      <c r="E38" s="82"/>
      <c r="F38" s="82"/>
      <c r="G38" s="105"/>
      <c r="H38" s="105"/>
      <c r="I38" s="105"/>
      <c r="J38" s="105"/>
      <c r="K38" s="29"/>
      <c r="L38" s="29"/>
    </row>
    <row r="39" spans="1:12" ht="32.4" customHeight="1" x14ac:dyDescent="0.3">
      <c r="A39" s="75"/>
      <c r="B39" s="78"/>
      <c r="C39" s="77"/>
      <c r="D39" s="77"/>
      <c r="E39" s="145"/>
      <c r="F39" s="145"/>
      <c r="G39" s="76"/>
      <c r="H39" s="146"/>
      <c r="I39" s="146"/>
      <c r="J39" s="76"/>
      <c r="K39" s="29"/>
      <c r="L39" s="29"/>
    </row>
    <row r="41" spans="1:12" ht="15" thickBot="1" x14ac:dyDescent="0.35"/>
    <row r="42" spans="1:12" ht="18" thickBot="1" x14ac:dyDescent="0.35">
      <c r="A42" s="213" t="s">
        <v>21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5"/>
    </row>
    <row r="43" spans="1:12" x14ac:dyDescent="0.3">
      <c r="A43" s="216" t="s">
        <v>22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8"/>
    </row>
    <row r="44" spans="1:12" x14ac:dyDescent="0.3">
      <c r="A44" s="219" t="s">
        <v>39</v>
      </c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1:12" x14ac:dyDescent="0.3">
      <c r="A45" s="194" t="s">
        <v>76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</row>
    <row r="46" spans="1:12" x14ac:dyDescent="0.3">
      <c r="A46" s="221" t="s">
        <v>90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</row>
    <row r="47" spans="1:12" x14ac:dyDescent="0.3">
      <c r="A47" s="200" t="s">
        <v>1</v>
      </c>
      <c r="B47" s="203" t="s">
        <v>23</v>
      </c>
      <c r="C47" s="203" t="s">
        <v>24</v>
      </c>
      <c r="D47" s="206" t="s">
        <v>35</v>
      </c>
      <c r="E47" s="208" t="s">
        <v>25</v>
      </c>
      <c r="F47" s="208"/>
      <c r="G47" s="208"/>
      <c r="H47" s="208"/>
      <c r="I47" s="208"/>
      <c r="J47" s="208"/>
      <c r="K47" s="208"/>
      <c r="L47" s="209"/>
    </row>
    <row r="48" spans="1:12" x14ac:dyDescent="0.3">
      <c r="A48" s="201"/>
      <c r="B48" s="204"/>
      <c r="C48" s="205"/>
      <c r="D48" s="207"/>
      <c r="E48" s="210" t="s">
        <v>27</v>
      </c>
      <c r="F48" s="211"/>
      <c r="G48" s="210" t="s">
        <v>28</v>
      </c>
      <c r="H48" s="211"/>
      <c r="I48" s="210" t="s">
        <v>29</v>
      </c>
      <c r="J48" s="211"/>
      <c r="K48" s="210" t="s">
        <v>30</v>
      </c>
      <c r="L48" s="212"/>
    </row>
    <row r="49" spans="1:12" x14ac:dyDescent="0.3">
      <c r="A49" s="202"/>
      <c r="B49" s="205"/>
      <c r="C49" s="106" t="s">
        <v>26</v>
      </c>
      <c r="D49" s="106" t="s">
        <v>31</v>
      </c>
      <c r="E49" s="32" t="s">
        <v>26</v>
      </c>
      <c r="F49" s="32" t="s">
        <v>32</v>
      </c>
      <c r="G49" s="32" t="s">
        <v>26</v>
      </c>
      <c r="H49" s="32" t="s">
        <v>32</v>
      </c>
      <c r="I49" s="32" t="s">
        <v>26</v>
      </c>
      <c r="J49" s="32" t="s">
        <v>32</v>
      </c>
      <c r="K49" s="32" t="s">
        <v>26</v>
      </c>
      <c r="L49" s="46" t="s">
        <v>32</v>
      </c>
    </row>
    <row r="50" spans="1:12" x14ac:dyDescent="0.3">
      <c r="A50" s="45">
        <v>1</v>
      </c>
      <c r="B50" s="32" t="s">
        <v>19</v>
      </c>
      <c r="C50" s="34" t="e">
        <f>(D50*100)/D54</f>
        <v>#DIV/0!</v>
      </c>
      <c r="D50" s="30"/>
      <c r="E50" s="35">
        <v>100</v>
      </c>
      <c r="F50" s="36">
        <f>D50</f>
        <v>0</v>
      </c>
      <c r="G50" s="35"/>
      <c r="H50" s="36"/>
      <c r="I50" s="35"/>
      <c r="J50" s="36"/>
      <c r="K50" s="35"/>
      <c r="L50" s="47"/>
    </row>
    <row r="51" spans="1:12" x14ac:dyDescent="0.3">
      <c r="A51" s="45">
        <v>2</v>
      </c>
      <c r="B51" s="31" t="s">
        <v>20</v>
      </c>
      <c r="C51" s="134" t="e">
        <f>(D51*100)/D54</f>
        <v>#DIV/0!</v>
      </c>
      <c r="D51" s="30"/>
      <c r="E51" s="35">
        <f>E50</f>
        <v>100</v>
      </c>
      <c r="F51" s="36">
        <f>D51</f>
        <v>0</v>
      </c>
      <c r="G51" s="35"/>
      <c r="H51" s="36"/>
      <c r="I51" s="35"/>
      <c r="J51" s="36"/>
      <c r="K51" s="35"/>
      <c r="L51" s="47"/>
    </row>
    <row r="52" spans="1:12" x14ac:dyDescent="0.3">
      <c r="A52" s="45">
        <v>3</v>
      </c>
      <c r="B52" s="32" t="s">
        <v>36</v>
      </c>
      <c r="C52" s="34" t="e">
        <f>(D52*100)/D54</f>
        <v>#DIV/0!</v>
      </c>
      <c r="D52" s="36"/>
      <c r="E52" s="35">
        <v>100</v>
      </c>
      <c r="F52" s="36">
        <f>(E52*D52)/100</f>
        <v>0</v>
      </c>
      <c r="G52" s="35"/>
      <c r="H52" s="36"/>
      <c r="I52" s="35"/>
      <c r="J52" s="36"/>
      <c r="K52" s="35"/>
      <c r="L52" s="47"/>
    </row>
    <row r="53" spans="1:12" x14ac:dyDescent="0.3">
      <c r="A53" s="45">
        <v>4</v>
      </c>
      <c r="B53" s="32" t="s">
        <v>11</v>
      </c>
      <c r="C53" s="34" t="e">
        <f>(D53*100)/D54</f>
        <v>#DIV/0!</v>
      </c>
      <c r="D53" s="36"/>
      <c r="E53" s="35">
        <v>100</v>
      </c>
      <c r="F53" s="36">
        <f>D53</f>
        <v>0</v>
      </c>
      <c r="G53" s="35"/>
      <c r="H53" s="36"/>
      <c r="I53" s="35"/>
      <c r="J53" s="36"/>
      <c r="K53" s="35"/>
      <c r="L53" s="47"/>
    </row>
    <row r="54" spans="1:12" x14ac:dyDescent="0.3">
      <c r="A54" s="196" t="s">
        <v>7</v>
      </c>
      <c r="B54" s="33" t="s">
        <v>33</v>
      </c>
      <c r="C54" s="198" t="e">
        <f>SUM(C50:C53)</f>
        <v>#DIV/0!</v>
      </c>
      <c r="D54" s="198">
        <f>SUM(D50:D53)</f>
        <v>0</v>
      </c>
      <c r="E54" s="35" t="e">
        <f>(F54*100)/D54</f>
        <v>#DIV/0!</v>
      </c>
      <c r="F54" s="35">
        <f>SUM(F50:F53)</f>
        <v>0</v>
      </c>
      <c r="G54" s="35"/>
      <c r="H54" s="35"/>
      <c r="I54" s="44"/>
      <c r="J54" s="37"/>
      <c r="K54" s="44"/>
      <c r="L54" s="49"/>
    </row>
    <row r="55" spans="1:12" ht="15" thickBot="1" x14ac:dyDescent="0.35">
      <c r="A55" s="197"/>
      <c r="B55" s="38" t="s">
        <v>34</v>
      </c>
      <c r="C55" s="199"/>
      <c r="D55" s="199"/>
      <c r="E55" s="39" t="e">
        <f>E54</f>
        <v>#DIV/0!</v>
      </c>
      <c r="F55" s="39">
        <f>F54</f>
        <v>0</v>
      </c>
      <c r="G55" s="39"/>
      <c r="H55" s="39"/>
      <c r="I55" s="39"/>
      <c r="J55" s="39"/>
      <c r="K55" s="39"/>
      <c r="L55" s="48"/>
    </row>
    <row r="56" spans="1:12" x14ac:dyDescent="0.3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x14ac:dyDescent="0.3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29"/>
      <c r="L57" s="29"/>
    </row>
    <row r="58" spans="1:12" x14ac:dyDescent="0.3">
      <c r="A58" s="105"/>
      <c r="B58" s="74"/>
      <c r="C58" s="105"/>
      <c r="D58" s="105"/>
      <c r="E58" s="82"/>
      <c r="F58" s="82"/>
      <c r="G58" s="105"/>
      <c r="H58" s="105"/>
      <c r="I58" s="105"/>
      <c r="J58" s="105"/>
      <c r="K58" s="29"/>
      <c r="L58" s="29"/>
    </row>
    <row r="59" spans="1:12" ht="30" customHeight="1" x14ac:dyDescent="0.3">
      <c r="A59" s="75"/>
      <c r="B59" s="78"/>
      <c r="C59" s="77"/>
      <c r="D59" s="77"/>
      <c r="E59" s="145"/>
      <c r="F59" s="145"/>
      <c r="G59" s="76"/>
      <c r="H59" s="146"/>
      <c r="I59" s="146"/>
      <c r="J59" s="76"/>
      <c r="K59" s="29"/>
      <c r="L59" s="29"/>
    </row>
    <row r="62" spans="1:12" ht="15" thickBot="1" x14ac:dyDescent="0.35"/>
    <row r="63" spans="1:12" ht="18" thickBot="1" x14ac:dyDescent="0.35">
      <c r="A63" s="213" t="s">
        <v>21</v>
      </c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5"/>
    </row>
    <row r="64" spans="1:12" x14ac:dyDescent="0.3">
      <c r="A64" s="216" t="s">
        <v>22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8"/>
    </row>
    <row r="65" spans="1:12" x14ac:dyDescent="0.3">
      <c r="A65" s="219" t="s">
        <v>39</v>
      </c>
      <c r="B65" s="220"/>
      <c r="C65" s="220"/>
      <c r="D65" s="220"/>
      <c r="E65" s="220"/>
      <c r="F65" s="220"/>
      <c r="G65" s="220"/>
      <c r="H65" s="220"/>
      <c r="I65" s="220"/>
      <c r="J65" s="220"/>
      <c r="K65" s="220"/>
      <c r="L65" s="220"/>
    </row>
    <row r="66" spans="1:12" x14ac:dyDescent="0.3">
      <c r="A66" s="194" t="s">
        <v>77</v>
      </c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</row>
    <row r="67" spans="1:12" x14ac:dyDescent="0.3">
      <c r="A67" s="221" t="s">
        <v>90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</row>
    <row r="68" spans="1:12" x14ac:dyDescent="0.3">
      <c r="A68" s="200" t="s">
        <v>1</v>
      </c>
      <c r="B68" s="203" t="s">
        <v>23</v>
      </c>
      <c r="C68" s="203" t="s">
        <v>24</v>
      </c>
      <c r="D68" s="206" t="s">
        <v>35</v>
      </c>
      <c r="E68" s="208" t="s">
        <v>25</v>
      </c>
      <c r="F68" s="208"/>
      <c r="G68" s="208"/>
      <c r="H68" s="208"/>
      <c r="I68" s="208"/>
      <c r="J68" s="208"/>
      <c r="K68" s="208"/>
      <c r="L68" s="209"/>
    </row>
    <row r="69" spans="1:12" x14ac:dyDescent="0.3">
      <c r="A69" s="201"/>
      <c r="B69" s="204"/>
      <c r="C69" s="205"/>
      <c r="D69" s="207"/>
      <c r="E69" s="210" t="s">
        <v>27</v>
      </c>
      <c r="F69" s="211"/>
      <c r="G69" s="210" t="s">
        <v>28</v>
      </c>
      <c r="H69" s="211"/>
      <c r="I69" s="210" t="s">
        <v>29</v>
      </c>
      <c r="J69" s="211"/>
      <c r="K69" s="210" t="s">
        <v>30</v>
      </c>
      <c r="L69" s="212"/>
    </row>
    <row r="70" spans="1:12" x14ac:dyDescent="0.3">
      <c r="A70" s="202"/>
      <c r="B70" s="205"/>
      <c r="C70" s="106" t="s">
        <v>26</v>
      </c>
      <c r="D70" s="106" t="s">
        <v>31</v>
      </c>
      <c r="E70" s="32" t="s">
        <v>26</v>
      </c>
      <c r="F70" s="32" t="s">
        <v>32</v>
      </c>
      <c r="G70" s="32" t="s">
        <v>26</v>
      </c>
      <c r="H70" s="32" t="s">
        <v>32</v>
      </c>
      <c r="I70" s="32" t="s">
        <v>26</v>
      </c>
      <c r="J70" s="32" t="s">
        <v>32</v>
      </c>
      <c r="K70" s="32" t="s">
        <v>26</v>
      </c>
      <c r="L70" s="46" t="s">
        <v>32</v>
      </c>
    </row>
    <row r="71" spans="1:12" x14ac:dyDescent="0.3">
      <c r="A71" s="45">
        <v>1</v>
      </c>
      <c r="B71" s="32" t="s">
        <v>19</v>
      </c>
      <c r="C71" s="34" t="e">
        <f>(D71*100)/D75</f>
        <v>#DIV/0!</v>
      </c>
      <c r="D71" s="30"/>
      <c r="E71" s="35">
        <v>100</v>
      </c>
      <c r="F71" s="36">
        <f>D71</f>
        <v>0</v>
      </c>
      <c r="G71" s="35"/>
      <c r="H71" s="36"/>
      <c r="I71" s="35"/>
      <c r="J71" s="36"/>
      <c r="K71" s="35"/>
      <c r="L71" s="47"/>
    </row>
    <row r="72" spans="1:12" x14ac:dyDescent="0.3">
      <c r="A72" s="45">
        <v>2</v>
      </c>
      <c r="B72" s="31" t="s">
        <v>20</v>
      </c>
      <c r="C72" s="134" t="e">
        <f>(D72*100)/D75</f>
        <v>#DIV/0!</v>
      </c>
      <c r="D72" s="30"/>
      <c r="E72" s="35">
        <f>E71</f>
        <v>100</v>
      </c>
      <c r="F72" s="36">
        <f>D72</f>
        <v>0</v>
      </c>
      <c r="G72" s="35"/>
      <c r="H72" s="36"/>
      <c r="I72" s="35"/>
      <c r="J72" s="36"/>
      <c r="K72" s="35"/>
      <c r="L72" s="47"/>
    </row>
    <row r="73" spans="1:12" x14ac:dyDescent="0.3">
      <c r="A73" s="45">
        <v>3</v>
      </c>
      <c r="B73" s="32" t="s">
        <v>36</v>
      </c>
      <c r="C73" s="34" t="e">
        <f>(D73*100)/D75</f>
        <v>#DIV/0!</v>
      </c>
      <c r="D73" s="36"/>
      <c r="E73" s="35">
        <v>100</v>
      </c>
      <c r="F73" s="36">
        <f>(E73*D73)/100</f>
        <v>0</v>
      </c>
      <c r="G73" s="35"/>
      <c r="H73" s="36"/>
      <c r="I73" s="35"/>
      <c r="J73" s="36"/>
      <c r="K73" s="35"/>
      <c r="L73" s="47"/>
    </row>
    <row r="74" spans="1:12" x14ac:dyDescent="0.3">
      <c r="A74" s="45">
        <v>4</v>
      </c>
      <c r="B74" s="32" t="s">
        <v>11</v>
      </c>
      <c r="C74" s="34" t="e">
        <f>(D74*100)/D75</f>
        <v>#DIV/0!</v>
      </c>
      <c r="D74" s="36"/>
      <c r="E74" s="35">
        <v>100</v>
      </c>
      <c r="F74" s="36">
        <f>D74</f>
        <v>0</v>
      </c>
      <c r="G74" s="35"/>
      <c r="H74" s="36"/>
      <c r="I74" s="35"/>
      <c r="J74" s="36"/>
      <c r="K74" s="35"/>
      <c r="L74" s="47"/>
    </row>
    <row r="75" spans="1:12" x14ac:dyDescent="0.3">
      <c r="A75" s="196" t="s">
        <v>7</v>
      </c>
      <c r="B75" s="33" t="s">
        <v>33</v>
      </c>
      <c r="C75" s="198" t="e">
        <f>SUM(C71:C74)</f>
        <v>#DIV/0!</v>
      </c>
      <c r="D75" s="198"/>
      <c r="E75" s="35" t="e">
        <f>(F75*100)/D75</f>
        <v>#DIV/0!</v>
      </c>
      <c r="F75" s="35">
        <f>SUM(F71:F74)</f>
        <v>0</v>
      </c>
      <c r="G75" s="35"/>
      <c r="H75" s="35"/>
      <c r="I75" s="44"/>
      <c r="J75" s="37"/>
      <c r="K75" s="44"/>
      <c r="L75" s="49"/>
    </row>
    <row r="76" spans="1:12" ht="15" thickBot="1" x14ac:dyDescent="0.35">
      <c r="A76" s="197"/>
      <c r="B76" s="38" t="s">
        <v>34</v>
      </c>
      <c r="C76" s="199"/>
      <c r="D76" s="199"/>
      <c r="E76" s="39" t="e">
        <f>E75</f>
        <v>#DIV/0!</v>
      </c>
      <c r="F76" s="39">
        <f>F75</f>
        <v>0</v>
      </c>
      <c r="G76" s="39"/>
      <c r="H76" s="39"/>
      <c r="I76" s="39"/>
      <c r="J76" s="39"/>
      <c r="K76" s="39"/>
      <c r="L76" s="48"/>
    </row>
    <row r="77" spans="1:12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x14ac:dyDescent="0.3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29"/>
      <c r="L78" s="29"/>
    </row>
    <row r="79" spans="1:12" x14ac:dyDescent="0.3">
      <c r="A79" s="105"/>
      <c r="B79" s="74"/>
      <c r="C79" s="105"/>
      <c r="D79" s="105"/>
      <c r="E79" s="82"/>
      <c r="F79" s="82"/>
      <c r="G79" s="105"/>
      <c r="H79" s="105"/>
      <c r="I79" s="105"/>
      <c r="J79" s="105"/>
      <c r="K79" s="29"/>
      <c r="L79" s="29"/>
    </row>
    <row r="80" spans="1:12" ht="30.6" customHeight="1" x14ac:dyDescent="0.3">
      <c r="A80" s="75"/>
      <c r="B80" s="78"/>
      <c r="C80" s="77"/>
      <c r="D80" s="77"/>
      <c r="E80" s="145"/>
      <c r="F80" s="145"/>
      <c r="G80" s="76"/>
      <c r="H80" s="146"/>
      <c r="I80" s="146"/>
      <c r="J80" s="76"/>
      <c r="K80" s="29"/>
      <c r="L80" s="29"/>
    </row>
    <row r="83" spans="1:14" ht="15" thickBot="1" x14ac:dyDescent="0.35"/>
    <row r="84" spans="1:14" ht="18" thickBot="1" x14ac:dyDescent="0.35">
      <c r="A84" s="213" t="s">
        <v>21</v>
      </c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5"/>
    </row>
    <row r="85" spans="1:14" x14ac:dyDescent="0.3">
      <c r="A85" s="216" t="s">
        <v>22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8"/>
    </row>
    <row r="86" spans="1:14" x14ac:dyDescent="0.3">
      <c r="A86" s="219" t="s">
        <v>39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</row>
    <row r="87" spans="1:14" x14ac:dyDescent="0.3">
      <c r="A87" s="194" t="s">
        <v>88</v>
      </c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</row>
    <row r="88" spans="1:14" x14ac:dyDescent="0.3">
      <c r="A88" s="221" t="s">
        <v>90</v>
      </c>
      <c r="B88" s="221"/>
      <c r="C88" s="221"/>
      <c r="D88" s="221"/>
      <c r="E88" s="221"/>
      <c r="F88" s="221"/>
      <c r="G88" s="221"/>
      <c r="H88" s="221"/>
      <c r="I88" s="221"/>
      <c r="J88" s="221"/>
      <c r="K88" s="221"/>
      <c r="L88" s="221"/>
    </row>
    <row r="89" spans="1:14" x14ac:dyDescent="0.3">
      <c r="A89" s="200" t="s">
        <v>1</v>
      </c>
      <c r="B89" s="203" t="s">
        <v>23</v>
      </c>
      <c r="C89" s="203" t="s">
        <v>24</v>
      </c>
      <c r="D89" s="206" t="s">
        <v>35</v>
      </c>
      <c r="E89" s="208" t="s">
        <v>25</v>
      </c>
      <c r="F89" s="208"/>
      <c r="G89" s="208"/>
      <c r="H89" s="208"/>
      <c r="I89" s="208"/>
      <c r="J89" s="208"/>
      <c r="K89" s="208"/>
      <c r="L89" s="209"/>
    </row>
    <row r="90" spans="1:14" x14ac:dyDescent="0.3">
      <c r="A90" s="201"/>
      <c r="B90" s="204"/>
      <c r="C90" s="205"/>
      <c r="D90" s="207"/>
      <c r="E90" s="210" t="s">
        <v>27</v>
      </c>
      <c r="F90" s="211"/>
      <c r="G90" s="210" t="s">
        <v>28</v>
      </c>
      <c r="H90" s="211"/>
      <c r="I90" s="210" t="s">
        <v>29</v>
      </c>
      <c r="J90" s="211"/>
      <c r="K90" s="210" t="s">
        <v>30</v>
      </c>
      <c r="L90" s="212"/>
    </row>
    <row r="91" spans="1:14" x14ac:dyDescent="0.3">
      <c r="A91" s="202"/>
      <c r="B91" s="205"/>
      <c r="C91" s="106" t="s">
        <v>26</v>
      </c>
      <c r="D91" s="106" t="s">
        <v>31</v>
      </c>
      <c r="E91" s="32" t="s">
        <v>26</v>
      </c>
      <c r="F91" s="32" t="s">
        <v>32</v>
      </c>
      <c r="G91" s="32" t="s">
        <v>26</v>
      </c>
      <c r="H91" s="32" t="s">
        <v>32</v>
      </c>
      <c r="I91" s="32" t="s">
        <v>26</v>
      </c>
      <c r="J91" s="32" t="s">
        <v>32</v>
      </c>
      <c r="K91" s="32" t="s">
        <v>26</v>
      </c>
      <c r="L91" s="46" t="s">
        <v>32</v>
      </c>
    </row>
    <row r="92" spans="1:14" x14ac:dyDescent="0.3">
      <c r="A92" s="45">
        <v>1</v>
      </c>
      <c r="B92" s="32" t="s">
        <v>19</v>
      </c>
      <c r="C92" s="34" t="e">
        <f>(D92*100)/D96</f>
        <v>#DIV/0!</v>
      </c>
      <c r="D92" s="30"/>
      <c r="E92" s="35">
        <v>100</v>
      </c>
      <c r="F92" s="36">
        <f>D92</f>
        <v>0</v>
      </c>
      <c r="G92" s="35"/>
      <c r="H92" s="36"/>
      <c r="I92" s="35"/>
      <c r="J92" s="36"/>
      <c r="K92" s="35"/>
      <c r="L92" s="47"/>
    </row>
    <row r="93" spans="1:14" x14ac:dyDescent="0.3">
      <c r="A93" s="45">
        <v>2</v>
      </c>
      <c r="B93" s="31" t="s">
        <v>20</v>
      </c>
      <c r="C93" s="134" t="e">
        <f>(D93*100)/D96</f>
        <v>#DIV/0!</v>
      </c>
      <c r="D93" s="30"/>
      <c r="E93" s="35" t="e">
        <f>(F93*100)/D93</f>
        <v>#DIV/0!</v>
      </c>
      <c r="F93" s="36">
        <v>22231.55</v>
      </c>
      <c r="G93" s="35" t="e">
        <f>100-E93</f>
        <v>#DIV/0!</v>
      </c>
      <c r="H93" s="36">
        <f>D93-F93</f>
        <v>-22231.55</v>
      </c>
      <c r="I93" s="35"/>
      <c r="J93" s="36"/>
      <c r="K93" s="35"/>
      <c r="L93" s="47"/>
      <c r="N93" s="135"/>
    </row>
    <row r="94" spans="1:14" x14ac:dyDescent="0.3">
      <c r="A94" s="45">
        <v>3</v>
      </c>
      <c r="B94" s="32" t="s">
        <v>36</v>
      </c>
      <c r="C94" s="34" t="e">
        <f>(D94*100)/D96</f>
        <v>#DIV/0!</v>
      </c>
      <c r="D94" s="36"/>
      <c r="E94" s="35">
        <v>50</v>
      </c>
      <c r="F94" s="36">
        <f>(E94*D94)/100</f>
        <v>0</v>
      </c>
      <c r="G94" s="35">
        <f>E94</f>
        <v>50</v>
      </c>
      <c r="H94" s="36">
        <f>D94-F94</f>
        <v>0</v>
      </c>
      <c r="I94" s="35"/>
      <c r="J94" s="36"/>
      <c r="K94" s="35"/>
      <c r="L94" s="47"/>
      <c r="N94" s="135"/>
    </row>
    <row r="95" spans="1:14" x14ac:dyDescent="0.3">
      <c r="A95" s="45">
        <v>4</v>
      </c>
      <c r="B95" s="32" t="s">
        <v>11</v>
      </c>
      <c r="C95" s="34" t="e">
        <f>(D95*100)/D96</f>
        <v>#DIV/0!</v>
      </c>
      <c r="D95" s="36"/>
      <c r="E95" s="35"/>
      <c r="F95" s="36"/>
      <c r="G95" s="35">
        <v>100</v>
      </c>
      <c r="H95" s="36">
        <f>D95</f>
        <v>0</v>
      </c>
      <c r="I95" s="35"/>
      <c r="J95" s="36"/>
      <c r="K95" s="35"/>
      <c r="L95" s="47"/>
    </row>
    <row r="96" spans="1:14" x14ac:dyDescent="0.3">
      <c r="A96" s="196" t="s">
        <v>7</v>
      </c>
      <c r="B96" s="33" t="s">
        <v>33</v>
      </c>
      <c r="C96" s="198" t="e">
        <f>SUM(C92:C95)</f>
        <v>#DIV/0!</v>
      </c>
      <c r="D96" s="198"/>
      <c r="E96" s="35" t="e">
        <f>(F96*100)/D96</f>
        <v>#DIV/0!</v>
      </c>
      <c r="F96" s="35">
        <f>SUM(F92:F95)</f>
        <v>22231.55</v>
      </c>
      <c r="G96" s="35" t="e">
        <f>(H96*100)/D96</f>
        <v>#DIV/0!</v>
      </c>
      <c r="H96" s="35">
        <f>SUM(H93:H95)</f>
        <v>-22231.55</v>
      </c>
      <c r="I96" s="44"/>
      <c r="J96" s="37"/>
      <c r="K96" s="44"/>
      <c r="L96" s="49"/>
    </row>
    <row r="97" spans="1:12" ht="15" thickBot="1" x14ac:dyDescent="0.35">
      <c r="A97" s="197"/>
      <c r="B97" s="38" t="s">
        <v>34</v>
      </c>
      <c r="C97" s="199"/>
      <c r="D97" s="199"/>
      <c r="E97" s="39" t="e">
        <f>E96</f>
        <v>#DIV/0!</v>
      </c>
      <c r="F97" s="39">
        <f>F96</f>
        <v>22231.55</v>
      </c>
      <c r="G97" s="39" t="e">
        <f>E97+G96</f>
        <v>#DIV/0!</v>
      </c>
      <c r="H97" s="39">
        <f>H96+F97+0.01</f>
        <v>0.01</v>
      </c>
      <c r="I97" s="39"/>
      <c r="J97" s="39"/>
      <c r="K97" s="39"/>
      <c r="L97" s="48"/>
    </row>
    <row r="98" spans="1:12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</row>
    <row r="99" spans="1:12" x14ac:dyDescent="0.3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29"/>
      <c r="L99" s="29"/>
    </row>
    <row r="100" spans="1:12" x14ac:dyDescent="0.3">
      <c r="A100" s="105"/>
      <c r="B100" s="74"/>
      <c r="C100" s="105"/>
      <c r="D100" s="105"/>
      <c r="E100" s="82"/>
      <c r="F100" s="82"/>
      <c r="G100" s="105"/>
      <c r="H100" s="105"/>
      <c r="I100" s="105"/>
      <c r="J100" s="105"/>
      <c r="K100" s="29"/>
      <c r="L100" s="29"/>
    </row>
    <row r="101" spans="1:12" ht="31.8" customHeight="1" x14ac:dyDescent="0.3">
      <c r="A101" s="75"/>
      <c r="B101" s="78"/>
      <c r="C101" s="77"/>
      <c r="D101" s="77"/>
      <c r="E101" s="145"/>
      <c r="F101" s="145"/>
      <c r="G101" s="76"/>
      <c r="H101" s="146"/>
      <c r="I101" s="146"/>
      <c r="J101" s="76"/>
      <c r="K101" s="29"/>
      <c r="L101" s="29"/>
    </row>
  </sheetData>
  <mergeCells count="100">
    <mergeCell ref="A1:L1"/>
    <mergeCell ref="A3:L3"/>
    <mergeCell ref="A4:L4"/>
    <mergeCell ref="A13:A14"/>
    <mergeCell ref="A5:L5"/>
    <mergeCell ref="A2:L2"/>
    <mergeCell ref="D6:D7"/>
    <mergeCell ref="C6:C7"/>
    <mergeCell ref="E6:L6"/>
    <mergeCell ref="E7:F7"/>
    <mergeCell ref="G7:H7"/>
    <mergeCell ref="I7:J7"/>
    <mergeCell ref="K7:L7"/>
    <mergeCell ref="A6:A8"/>
    <mergeCell ref="B6:B8"/>
    <mergeCell ref="D13:D14"/>
    <mergeCell ref="C13:C14"/>
    <mergeCell ref="A16:J16"/>
    <mergeCell ref="E18:F18"/>
    <mergeCell ref="H18:I18"/>
    <mergeCell ref="A22:L22"/>
    <mergeCell ref="A23:L23"/>
    <mergeCell ref="A24:L24"/>
    <mergeCell ref="A25:L25"/>
    <mergeCell ref="A26:L26"/>
    <mergeCell ref="A27:A29"/>
    <mergeCell ref="B27:B29"/>
    <mergeCell ref="C27:C28"/>
    <mergeCell ref="D27:D28"/>
    <mergeCell ref="E27:L27"/>
    <mergeCell ref="E28:F28"/>
    <mergeCell ref="G28:H28"/>
    <mergeCell ref="I28:J28"/>
    <mergeCell ref="K28:L28"/>
    <mergeCell ref="A34:A35"/>
    <mergeCell ref="C34:C35"/>
    <mergeCell ref="D34:D35"/>
    <mergeCell ref="A37:J37"/>
    <mergeCell ref="E39:F39"/>
    <mergeCell ref="H39:I39"/>
    <mergeCell ref="A42:L42"/>
    <mergeCell ref="A43:L43"/>
    <mergeCell ref="A44:L44"/>
    <mergeCell ref="A45:L45"/>
    <mergeCell ref="A46:L46"/>
    <mergeCell ref="A47:A49"/>
    <mergeCell ref="B47:B49"/>
    <mergeCell ref="C47:C48"/>
    <mergeCell ref="D47:D48"/>
    <mergeCell ref="E47:L47"/>
    <mergeCell ref="E48:F48"/>
    <mergeCell ref="G48:H48"/>
    <mergeCell ref="I48:J48"/>
    <mergeCell ref="K48:L48"/>
    <mergeCell ref="A54:A55"/>
    <mergeCell ref="C54:C55"/>
    <mergeCell ref="D54:D55"/>
    <mergeCell ref="A57:J57"/>
    <mergeCell ref="E59:F59"/>
    <mergeCell ref="H59:I59"/>
    <mergeCell ref="A63:L63"/>
    <mergeCell ref="A64:L64"/>
    <mergeCell ref="A65:L65"/>
    <mergeCell ref="A66:L66"/>
    <mergeCell ref="A67:L67"/>
    <mergeCell ref="A68:A70"/>
    <mergeCell ref="B68:B70"/>
    <mergeCell ref="C68:C69"/>
    <mergeCell ref="D68:D69"/>
    <mergeCell ref="E68:L68"/>
    <mergeCell ref="E69:F69"/>
    <mergeCell ref="G69:H69"/>
    <mergeCell ref="I69:J69"/>
    <mergeCell ref="K69:L69"/>
    <mergeCell ref="A75:A76"/>
    <mergeCell ref="C75:C76"/>
    <mergeCell ref="D75:D76"/>
    <mergeCell ref="A78:J78"/>
    <mergeCell ref="E80:F80"/>
    <mergeCell ref="H80:I80"/>
    <mergeCell ref="A84:L84"/>
    <mergeCell ref="A85:L85"/>
    <mergeCell ref="A86:L86"/>
    <mergeCell ref="A87:L87"/>
    <mergeCell ref="A88:L88"/>
    <mergeCell ref="A89:A91"/>
    <mergeCell ref="B89:B91"/>
    <mergeCell ref="C89:C90"/>
    <mergeCell ref="D89:D90"/>
    <mergeCell ref="E89:L89"/>
    <mergeCell ref="E90:F90"/>
    <mergeCell ref="G90:H90"/>
    <mergeCell ref="I90:J90"/>
    <mergeCell ref="K90:L90"/>
    <mergeCell ref="A96:A97"/>
    <mergeCell ref="C96:C97"/>
    <mergeCell ref="D96:D97"/>
    <mergeCell ref="A99:J99"/>
    <mergeCell ref="E101:F101"/>
    <mergeCell ref="H101:I101"/>
  </mergeCells>
  <pageMargins left="0.511811024" right="0.511811024" top="0.78740157499999996" bottom="0.78740157499999996" header="0.31496062000000002" footer="0.31496062000000002"/>
  <pageSetup paperSize="9" scale="89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TRECHO 1</vt:lpstr>
      <vt:lpstr>TRECHO 2</vt:lpstr>
      <vt:lpstr>TRECHO 3</vt:lpstr>
      <vt:lpstr>TRECHO 4</vt:lpstr>
      <vt:lpstr>planilhas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2019-08-13T17:24:24Z</cp:lastPrinted>
  <dcterms:created xsi:type="dcterms:W3CDTF">2018-09-14T16:09:30Z</dcterms:created>
  <dcterms:modified xsi:type="dcterms:W3CDTF">2019-08-15T15:12:09Z</dcterms:modified>
</cp:coreProperties>
</file>