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REFEITURA\FINISA\FINISA\2ª PARTE ASFALTO\LICITAÇÃO\"/>
    </mc:Choice>
  </mc:AlternateContent>
  <bookViews>
    <workbookView xWindow="0" yWindow="0" windowWidth="23040" windowHeight="8808" tabRatio="864" activeTab="4"/>
  </bookViews>
  <sheets>
    <sheet name="TRECHO 6" sheetId="8" r:id="rId1"/>
    <sheet name="TRECHO 7" sheetId="20" r:id="rId2"/>
    <sheet name="TRECHO 8" sheetId="15" r:id="rId3"/>
    <sheet name="Plan1" sheetId="18" r:id="rId4"/>
    <sheet name="Plan3" sheetId="21" r:id="rId5"/>
  </sheets>
  <calcPr calcId="152511"/>
</workbook>
</file>

<file path=xl/calcChain.xml><?xml version="1.0" encoding="utf-8"?>
<calcChain xmlns="http://schemas.openxmlformats.org/spreadsheetml/2006/main">
  <c r="F68" i="21" l="1"/>
  <c r="D67" i="21"/>
  <c r="F67" i="21" s="1"/>
  <c r="D66" i="21"/>
  <c r="F66" i="21" s="1"/>
  <c r="D65" i="21"/>
  <c r="F65" i="21" s="1"/>
  <c r="D64" i="21"/>
  <c r="F64" i="21" s="1"/>
  <c r="C47" i="21"/>
  <c r="F49" i="21"/>
  <c r="F50" i="21"/>
  <c r="F29" i="21"/>
  <c r="F30" i="21"/>
  <c r="C29" i="21"/>
  <c r="F12" i="21"/>
  <c r="F11" i="21"/>
  <c r="C11" i="21"/>
  <c r="F48" i="21"/>
  <c r="F47" i="21"/>
  <c r="F28" i="21"/>
  <c r="F27" i="21"/>
  <c r="F10" i="21"/>
  <c r="F9" i="21"/>
  <c r="C66" i="21" l="1"/>
  <c r="C49" i="21"/>
  <c r="C50" i="21"/>
  <c r="C48" i="21"/>
  <c r="F51" i="21"/>
  <c r="E51" i="21" s="1"/>
  <c r="F31" i="21"/>
  <c r="E31" i="21" s="1"/>
  <c r="C30" i="21"/>
  <c r="C28" i="21"/>
  <c r="F13" i="21"/>
  <c r="F14" i="21" s="1"/>
  <c r="C10" i="21"/>
  <c r="C27" i="21"/>
  <c r="C12" i="21"/>
  <c r="C9" i="21"/>
  <c r="C64" i="21" l="1"/>
  <c r="C65" i="21"/>
  <c r="C67" i="21"/>
  <c r="C68" i="21"/>
  <c r="C13" i="21"/>
  <c r="C51" i="21"/>
  <c r="F32" i="21"/>
  <c r="E13" i="21"/>
  <c r="E14" i="21" s="1"/>
  <c r="F52" i="21"/>
  <c r="F69" i="21"/>
  <c r="F70" i="21" s="1"/>
  <c r="C31" i="21"/>
  <c r="E32" i="21"/>
  <c r="E52" i="21"/>
  <c r="C69" i="21" l="1"/>
  <c r="P12" i="18"/>
  <c r="P13" i="18"/>
  <c r="P11" i="18"/>
  <c r="Q36" i="20" l="1"/>
  <c r="T36" i="20" s="1"/>
  <c r="Q35" i="20"/>
  <c r="T35" i="20" s="1"/>
  <c r="Q34" i="20"/>
  <c r="T34" i="20" s="1"/>
  <c r="Q33" i="20"/>
  <c r="T33" i="20" s="1"/>
  <c r="Q30" i="20"/>
  <c r="T30" i="20" s="1"/>
  <c r="Q29" i="20"/>
  <c r="T29" i="20" s="1"/>
  <c r="Q28" i="20"/>
  <c r="T28" i="20" s="1"/>
  <c r="Q27" i="20"/>
  <c r="T27" i="20" s="1"/>
  <c r="Q26" i="20"/>
  <c r="T26" i="20" s="1"/>
  <c r="Q24" i="20"/>
  <c r="T24" i="20" s="1"/>
  <c r="Q20" i="20"/>
  <c r="Q19" i="20"/>
  <c r="Q17" i="20"/>
  <c r="M17" i="20"/>
  <c r="M19" i="20" s="1"/>
  <c r="Q16" i="20"/>
  <c r="T16" i="20" s="1"/>
  <c r="Q12" i="20"/>
  <c r="M12" i="20"/>
  <c r="Q11" i="20"/>
  <c r="T11" i="20" s="1"/>
  <c r="M20" i="15"/>
  <c r="T31" i="20" l="1"/>
  <c r="T12" i="20"/>
  <c r="T13" i="20" s="1"/>
  <c r="T37" i="20"/>
  <c r="T17" i="20"/>
  <c r="T19" i="20"/>
  <c r="T21" i="20" s="1"/>
  <c r="M20" i="20"/>
  <c r="T20" i="20" s="1"/>
  <c r="M17" i="8"/>
  <c r="M19" i="8" s="1"/>
  <c r="T38" i="20" l="1"/>
  <c r="M20" i="8"/>
  <c r="Q36" i="15"/>
  <c r="Q35" i="15"/>
  <c r="Q34" i="15"/>
  <c r="Q33" i="15"/>
  <c r="Q30" i="15"/>
  <c r="Q29" i="15"/>
  <c r="Q28" i="15"/>
  <c r="Q27" i="15"/>
  <c r="Q26" i="15"/>
  <c r="Q24" i="15"/>
  <c r="Q20" i="15"/>
  <c r="Q19" i="15"/>
  <c r="Q17" i="15"/>
  <c r="Q16" i="15"/>
  <c r="Q12" i="15"/>
  <c r="Q11" i="15"/>
  <c r="Q11" i="8"/>
  <c r="P14" i="18" l="1"/>
  <c r="Q19" i="8"/>
  <c r="Q12" i="8" l="1"/>
  <c r="Q37" i="8"/>
  <c r="Q36" i="8"/>
  <c r="Q35" i="8"/>
  <c r="Q34" i="8"/>
  <c r="Q31" i="8"/>
  <c r="Q30" i="8"/>
  <c r="Q29" i="8"/>
  <c r="Q28" i="8"/>
  <c r="Q27" i="8"/>
  <c r="Q26" i="8"/>
  <c r="Q24" i="8"/>
  <c r="Q20" i="8"/>
  <c r="Q17" i="8"/>
  <c r="Q16" i="8"/>
  <c r="L17" i="18" l="1"/>
  <c r="J17" i="18"/>
  <c r="H17" i="18"/>
  <c r="F17" i="18"/>
  <c r="P16" i="18"/>
  <c r="P17" i="18" s="1"/>
  <c r="P18" i="18" s="1"/>
  <c r="T36" i="15" l="1"/>
  <c r="T35" i="15"/>
  <c r="T34" i="15"/>
  <c r="T33" i="15"/>
  <c r="T37" i="15" l="1"/>
  <c r="T37" i="8" l="1"/>
  <c r="T36" i="8"/>
  <c r="T35" i="8"/>
  <c r="T34" i="8"/>
  <c r="T38" i="8" s="1"/>
  <c r="T31" i="8" l="1"/>
  <c r="T30" i="8"/>
  <c r="T29" i="8"/>
  <c r="T28" i="8"/>
  <c r="T27" i="8"/>
  <c r="T26" i="8"/>
  <c r="T24" i="8"/>
  <c r="T17" i="8"/>
  <c r="T16" i="8"/>
  <c r="T32" i="8" l="1"/>
  <c r="T20" i="8"/>
  <c r="T19" i="8"/>
  <c r="T30" i="15"/>
  <c r="T29" i="15"/>
  <c r="T28" i="15"/>
  <c r="T27" i="15"/>
  <c r="T26" i="15"/>
  <c r="T24" i="15"/>
  <c r="T19" i="15"/>
  <c r="T17" i="15"/>
  <c r="T16" i="15"/>
  <c r="T31" i="15" l="1"/>
  <c r="T21" i="8"/>
  <c r="T20" i="15"/>
  <c r="T21" i="15" s="1"/>
  <c r="M12" i="8" l="1"/>
  <c r="M12" i="15"/>
  <c r="T12" i="15" l="1"/>
  <c r="T12" i="8"/>
  <c r="T11" i="15" l="1"/>
  <c r="T13" i="15" l="1"/>
  <c r="T38" i="15" s="1"/>
  <c r="T11" i="8"/>
  <c r="T13" i="8" s="1"/>
  <c r="T39" i="8" s="1"/>
</calcChain>
</file>

<file path=xl/sharedStrings.xml><?xml version="1.0" encoding="utf-8"?>
<sst xmlns="http://schemas.openxmlformats.org/spreadsheetml/2006/main" count="518" uniqueCount="136">
  <si>
    <t>M2</t>
  </si>
  <si>
    <t>1.2.</t>
  </si>
  <si>
    <t>SINAPI</t>
  </si>
  <si>
    <t>PINTURA DE LIGACAO COM EMULSAO RR-2C</t>
  </si>
  <si>
    <t>m³</t>
  </si>
  <si>
    <t>TRANSPORTE COM CAMINHÃO BASCULANTE DE 14 M3, EM VIA URBANA PAVIMENTADA, DMT ACIMA DE 30 KM (UNIDADE: M3XKM). AF_04/2016</t>
  </si>
  <si>
    <t>SINALIZACAO HORIZONTAL COM TINTA RETRORREFLETIVA A BASE DE RESINA ACRILICA COM MICROESFERAS DE VIDRO</t>
  </si>
  <si>
    <t>M²</t>
  </si>
  <si>
    <t>ESCAVAÇÃO MANUAL PARA BLOCO DE COROAMENTO OU SAPATA, SEM PREVISÃO DE FÔRMA. AF_06/2017</t>
  </si>
  <si>
    <t>M3</t>
  </si>
  <si>
    <t>CONCRETO FCK = 25MPA, TRAÇO 1:2,3:2,7 (CIMENTO/ AREIA MÉDIA/ BRITA 1)  - PREPARO MECÂNICO COM BETONEIRA 400 L. AF_07/2016</t>
  </si>
  <si>
    <t>74157/004</t>
  </si>
  <si>
    <t>LANCAMENTO/APLICACAO MANUAL DE CONCRETO EM FUNDACOES</t>
  </si>
  <si>
    <t>Foi considerado arredondamento de duas casas decimais para Quantidade; Custo Unitário; BDI; Preço Unitário; Preço Total.</t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</si>
  <si>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</si>
  <si>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</si>
  <si>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ASFÁLTICA NO PERIMETRO URBANO DO MUNICÍPIO DE SÃO JOSÉ DO OURO/RS</t>
    </r>
  </si>
  <si>
    <t>DESONERADO:</t>
  </si>
  <si>
    <t>SINAPI DATA BASE:</t>
  </si>
  <si>
    <t>SIM</t>
  </si>
  <si>
    <t>BDI</t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</si>
  <si>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</si>
  <si>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t>ITEM</t>
  </si>
  <si>
    <t>FONTE</t>
  </si>
  <si>
    <t>CÓDIGO</t>
  </si>
  <si>
    <t>DESCRIÇÃO</t>
  </si>
  <si>
    <t>UNIDADE</t>
  </si>
  <si>
    <t>CUSTO UNITÁRIO (R$)</t>
  </si>
  <si>
    <t>PREÇO TOTAL (R$)</t>
  </si>
  <si>
    <t>QUANTIDADE</t>
  </si>
  <si>
    <t>PAVIMENTAÇÃO ASFÁLTICA EM CBUQ</t>
  </si>
  <si>
    <t>TOTAL DO ITEM 1</t>
  </si>
  <si>
    <t>TOTAL DO ITEM 2</t>
  </si>
  <si>
    <t>SERVIÇOS INICIAIS</t>
  </si>
  <si>
    <t>SINALIZAÇÃO HORIZONTAL</t>
  </si>
  <si>
    <t>SINALIZAÇÃO VERTICAL</t>
  </si>
  <si>
    <t>TOTAL DO ITEM 3</t>
  </si>
  <si>
    <t>TOTAL DO ITEM 4</t>
  </si>
  <si>
    <t>3.1</t>
  </si>
  <si>
    <t>1.1</t>
  </si>
  <si>
    <t>1.2</t>
  </si>
  <si>
    <t>SERVICOS TOPOGRAFICOS PARA PAVIMENTACAO, INCLUSIVE NOTA DE SERVICOS, ACOMPANHAMENTO E GREIDE</t>
  </si>
  <si>
    <t>UNID</t>
  </si>
  <si>
    <t>SINAPI-I</t>
  </si>
  <si>
    <t>TUBO ACO GALVANIZADO COM COSTURA, CLASSE MEDIA, DN 2", E = *3,65* MM, PESO *5,10* KG/M (NBR 5580)</t>
  </si>
  <si>
    <t>M</t>
  </si>
  <si>
    <t>DAER</t>
  </si>
  <si>
    <t xml:space="preserve">PLACA TODA REFLETIVA TIPO I </t>
  </si>
  <si>
    <t>PLACA DE ACO ESMALTADA PARA IDENTIFICACAO DE RUA, *45 CM X 20* CM</t>
  </si>
  <si>
    <t>4.1</t>
  </si>
  <si>
    <t>2.1</t>
  </si>
  <si>
    <t>2.1.1</t>
  </si>
  <si>
    <t>2.1.2</t>
  </si>
  <si>
    <t>REPERFILAGEM</t>
  </si>
  <si>
    <t>2.2</t>
  </si>
  <si>
    <t>2.2.1</t>
  </si>
  <si>
    <t>2.2.2</t>
  </si>
  <si>
    <t>TRANSPORTE</t>
  </si>
  <si>
    <t>73916/2</t>
  </si>
  <si>
    <t>CARGA, MANOBRAS E DESCARGA DE MISTURA BETUMINOSA A QUENTE, COM CAMINHAO BASCULANTE 6 M3, DESCARGA EM VIBRO-ACABADORA</t>
  </si>
  <si>
    <t>M³</t>
  </si>
  <si>
    <t>M³XKM</t>
  </si>
  <si>
    <t>SINALIZAÇÃO</t>
  </si>
  <si>
    <t>3.1.1</t>
  </si>
  <si>
    <t>3.2</t>
  </si>
  <si>
    <t>3.2.1</t>
  </si>
  <si>
    <t>3.2.2</t>
  </si>
  <si>
    <t>3.2.3</t>
  </si>
  <si>
    <t>3.2.4</t>
  </si>
  <si>
    <t>3.2.5</t>
  </si>
  <si>
    <t>3.2.6</t>
  </si>
  <si>
    <t xml:space="preserve"> ENSAIO MARSHALL - MISTURA BETUMINOSA A QUENTE </t>
  </si>
  <si>
    <t>ENSAIO DE GRANULOMETRIA DO AGREGADO</t>
  </si>
  <si>
    <t>ENSAIO DE TRACAO POR COMPRESSAO DIAMETRAL - MISTURAS BETUMINOSAS</t>
  </si>
  <si>
    <t>ENSAIO DE DENSIDADE DO MATERIAL BETUMINOSO</t>
  </si>
  <si>
    <t>ENSAIOS</t>
  </si>
  <si>
    <t>SERVIÇOS INICIAIS (R$)</t>
  </si>
  <si>
    <t>PAVIMENTAÇÃO ASFÁLTICA EM CBUQ  (R$)</t>
  </si>
  <si>
    <t>SINALIZAÇÃO  (R$)</t>
  </si>
  <si>
    <t>TOTAL 1</t>
  </si>
  <si>
    <t>1.3</t>
  </si>
  <si>
    <t>PAVIMENTAÇÃO POR TRECHOS</t>
  </si>
  <si>
    <t>SERVIÇOS COMPLEMENTARES</t>
  </si>
  <si>
    <t>-</t>
  </si>
  <si>
    <t>TOTAL 2</t>
  </si>
  <si>
    <t>PREÇO TOTAL</t>
  </si>
  <si>
    <t>4.2</t>
  </si>
  <si>
    <t>4.3</t>
  </si>
  <si>
    <t>4.4</t>
  </si>
  <si>
    <t>TOTAL DO ITEM4</t>
  </si>
  <si>
    <t>PREÇO UNITÁRIO+BDI (R$)</t>
  </si>
  <si>
    <t>LIMPEZA DE SUPERFÍCIE COM JATO DE ALTA PRESSÃO. AF_04/2019</t>
  </si>
  <si>
    <t>CONSTRUÇÃO DE PAVIMENTO COM APLICAÇÃO DE CONCRETO BETUMINOSO USINADO A QUENTE (CBUQ), BINDER, COM ESPESSURA DE 4,0 CM - EXCLUSIVE TRANSPORTE. AF_03/2017</t>
  </si>
  <si>
    <t>MOB. E DESM. DE EQUIPAMENTOS E ADM. LOCAL</t>
  </si>
  <si>
    <t>ENSAIOS (R$)</t>
  </si>
  <si>
    <t>COMPOSIÇÃO</t>
  </si>
  <si>
    <t>PLANILHA ORÇAMENTÁRIA TOTAL DOS TRECHOS</t>
  </si>
  <si>
    <t>PLANILHA ORÇAMENTÁRIA - TRECHO 6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</si>
  <si>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LUIZ COLOMBELLI - TRECHO 6</t>
    </r>
  </si>
  <si>
    <t>PLANILHA ORÇAMENTÁRIA - TRECHO 7</t>
  </si>
  <si>
    <t>PLANILHA ORÇAMENTÁRIA - TRECHO 8</t>
  </si>
  <si>
    <t>RUA LUIZ COLOMBELLI - TRECHO 6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</si>
  <si>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JOÃO CARNIEL - TRECHO 7</t>
    </r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</si>
  <si>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CARMEN SCOT PACHECO - TRECHO 8</t>
    </r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</si>
  <si>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TRECHO 6, TRECHO 7, TRECHO 8</t>
    </r>
  </si>
  <si>
    <t>DEVERÁ SER COMPROVADO ATRAVÉS DE NOTAS DE PESAGEM O MÍNIMO  DE 70,41 TONELADAS DE CBUQ</t>
  </si>
  <si>
    <t>DEVERÁ SER COMPROVADO ATRAVÉS DE NOTAS DE PESAGEM O MÍNIMO  DE 128,65 TONELADAS DE CBUQ</t>
  </si>
  <si>
    <t>DEVERÁ SER COMPROVADO ATRAVÉS DE NOTAS DE PESAGEM O MÍNIMO  DE 131,45 TONELADAS DE CBUQ</t>
  </si>
  <si>
    <t>RUA JOÃO CARNIEL - TRECHO 7</t>
  </si>
  <si>
    <t>RUA CARMEM SCOTH PACHECO - TRECHO 8</t>
  </si>
  <si>
    <t>TRECHO 6, TRECHO 7, TRECHO 8</t>
  </si>
  <si>
    <t>CRONOGRAMA FÍSICO FINANCEIRO</t>
  </si>
  <si>
    <t>( X  ) GLOBAL          (     ) INDIVIDUAL</t>
  </si>
  <si>
    <r>
      <rPr>
        <b/>
        <sz val="10"/>
        <rFont val="Arial"/>
        <family val="2"/>
      </rPr>
      <t>AGENTE TOMADOR:</t>
    </r>
    <r>
      <rPr>
        <sz val="10"/>
        <rFont val="Arial"/>
        <family val="2"/>
      </rPr>
      <t xml:space="preserve"> MUNICÍPIO DE SÃO JOSÉ DO OURO</t>
    </r>
  </si>
  <si>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PAVIMENTAÇÃO ASFÁLTICA NO PERIMETRO URBANO DO MUNICÍPIO DE SÃO JOSÉ DO OURO/RS</t>
    </r>
  </si>
  <si>
    <t>Item</t>
  </si>
  <si>
    <t>DISCRIMINAÇÃO DOS SERVIÇOS</t>
  </si>
  <si>
    <t>Peso</t>
  </si>
  <si>
    <t>Valor das Obras e serviços</t>
  </si>
  <si>
    <t>MESES</t>
  </si>
  <si>
    <t>Mês 1</t>
  </si>
  <si>
    <t>Mês 2</t>
  </si>
  <si>
    <t>Mês 3</t>
  </si>
  <si>
    <t>Mês 4</t>
  </si>
  <si>
    <t>%</t>
  </si>
  <si>
    <t>(R$)</t>
  </si>
  <si>
    <t>R$</t>
  </si>
  <si>
    <t>PAVIMENTAÇÃO ASFALTICA EM CBUQ</t>
  </si>
  <si>
    <t>TOTAL</t>
  </si>
  <si>
    <t>SIMPLES</t>
  </si>
  <si>
    <t>ACUMULADO</t>
  </si>
  <si>
    <t>MOBILIZAÇÃO E DESMOBILIZAÇÃO DE EQUIPAMENTOS E ADMINISTRAÇÃO LOCAL</t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</si>
  <si>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LUIZ COLOMBELLI - TRECHO 6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</si>
  <si>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TRECHO 06, TRECHO 07, TRECHO 08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</si>
  <si>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CARMEN SCOT PACHECO - TRECHO 8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</si>
  <si>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JOÃO CARNIEL - TRECHO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</si>
</sst>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"/>
    <numFmt numFmtId="165" formatCode="000"/>
    <numFmt numFmtId="166" formatCode="&quot;R$&quot;#,##0.00"/>
    <numFmt numFmtId="167" formatCode="_(* #,##0.00_);_(* \(#,##0.00\);_(* &quot;&quot;??_);_(@_)"/>
  </numFmts>
  <fonts count="20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0"/>
      <color rgb="FF000000"/>
      <name val="Times New Roman"/>
      <charset val="204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97">
    <xf numFmtId="0" fontId="0" fillId="0" borderId="0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17" fontId="9" fillId="0" borderId="0" xfId="0" applyNumberFormat="1" applyFont="1" applyFill="1" applyBorder="1" applyAlignment="1">
      <alignment horizontal="center" vertical="top"/>
    </xf>
    <xf numFmtId="10" fontId="9" fillId="0" borderId="0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center" vertical="center" shrinkToFit="1"/>
    </xf>
    <xf numFmtId="4" fontId="4" fillId="3" borderId="3" xfId="0" applyNumberFormat="1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center" vertical="center" shrinkToFit="1"/>
    </xf>
    <xf numFmtId="4" fontId="4" fillId="3" borderId="3" xfId="0" applyNumberFormat="1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wrapText="1"/>
    </xf>
    <xf numFmtId="0" fontId="13" fillId="0" borderId="2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top"/>
    </xf>
    <xf numFmtId="166" fontId="6" fillId="0" borderId="22" xfId="0" applyNumberFormat="1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66" fontId="4" fillId="0" borderId="22" xfId="0" applyNumberFormat="1" applyFont="1" applyFill="1" applyBorder="1" applyAlignment="1">
      <alignment horizontal="center" vertical="top"/>
    </xf>
    <xf numFmtId="166" fontId="6" fillId="0" borderId="0" xfId="0" applyNumberFormat="1" applyFont="1" applyFill="1" applyBorder="1" applyAlignment="1">
      <alignment horizontal="center" vertical="top"/>
    </xf>
    <xf numFmtId="166" fontId="4" fillId="0" borderId="27" xfId="0" applyNumberFormat="1" applyFont="1" applyFill="1" applyBorder="1" applyAlignment="1">
      <alignment horizontal="center" vertical="top"/>
    </xf>
    <xf numFmtId="0" fontId="12" fillId="0" borderId="0" xfId="0" applyFont="1" applyAlignment="1">
      <alignment wrapText="1"/>
    </xf>
    <xf numFmtId="0" fontId="10" fillId="0" borderId="13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/>
    </xf>
    <xf numFmtId="17" fontId="9" fillId="0" borderId="8" xfId="0" applyNumberFormat="1" applyFont="1" applyFill="1" applyBorder="1" applyAlignment="1">
      <alignment horizontal="center" vertical="top"/>
    </xf>
    <xf numFmtId="164" fontId="4" fillId="3" borderId="33" xfId="0" applyNumberFormat="1" applyFont="1" applyFill="1" applyBorder="1" applyAlignment="1">
      <alignment horizontal="center" vertical="top" shrinkToFi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9" fillId="0" borderId="31" xfId="0" applyFont="1" applyFill="1" applyBorder="1" applyAlignment="1">
      <alignment vertical="top"/>
    </xf>
    <xf numFmtId="0" fontId="9" fillId="0" borderId="7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shrinkToFit="1"/>
    </xf>
    <xf numFmtId="4" fontId="4" fillId="3" borderId="3" xfId="0" applyNumberFormat="1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17" fontId="9" fillId="0" borderId="8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2" fontId="4" fillId="3" borderId="2" xfId="0" applyNumberFormat="1" applyFont="1" applyFill="1" applyBorder="1" applyAlignment="1">
      <alignment horizontal="center" vertical="center" shrinkToFit="1"/>
    </xf>
    <xf numFmtId="2" fontId="4" fillId="3" borderId="3" xfId="0" applyNumberFormat="1" applyFont="1" applyFill="1" applyBorder="1" applyAlignment="1">
      <alignment horizontal="center" vertical="center" shrinkToFit="1"/>
    </xf>
    <xf numFmtId="2" fontId="4" fillId="3" borderId="4" xfId="0" applyNumberFormat="1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1" fontId="6" fillId="4" borderId="2" xfId="0" applyNumberFormat="1" applyFont="1" applyFill="1" applyBorder="1" applyAlignment="1">
      <alignment horizontal="center" vertical="center" shrinkToFit="1"/>
    </xf>
    <xf numFmtId="1" fontId="6" fillId="4" borderId="4" xfId="0" applyNumberFormat="1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center" vertical="center" shrinkToFit="1"/>
    </xf>
    <xf numFmtId="2" fontId="6" fillId="4" borderId="4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right" vertical="center" shrinkToFit="1"/>
    </xf>
    <xf numFmtId="2" fontId="6" fillId="0" borderId="3" xfId="0" applyNumberFormat="1" applyFont="1" applyFill="1" applyBorder="1" applyAlignment="1">
      <alignment horizontal="right" vertical="center" shrinkToFit="1"/>
    </xf>
    <xf numFmtId="2" fontId="6" fillId="0" borderId="4" xfId="0" applyNumberFormat="1" applyFont="1" applyFill="1" applyBorder="1" applyAlignment="1">
      <alignment horizontal="right" vertical="center" shrinkToFit="1"/>
    </xf>
    <xf numFmtId="4" fontId="6" fillId="4" borderId="2" xfId="0" applyNumberFormat="1" applyFont="1" applyFill="1" applyBorder="1" applyAlignment="1">
      <alignment horizontal="center" vertical="center" shrinkToFit="1"/>
    </xf>
    <xf numFmtId="4" fontId="6" fillId="4" borderId="3" xfId="0" applyNumberFormat="1" applyFont="1" applyFill="1" applyBorder="1" applyAlignment="1">
      <alignment horizontal="center" vertical="center" shrinkToFit="1"/>
    </xf>
    <xf numFmtId="4" fontId="6" fillId="4" borderId="4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center" vertical="center" shrinkToFit="1"/>
    </xf>
    <xf numFmtId="0" fontId="7" fillId="5" borderId="28" xfId="0" applyFont="1" applyFill="1" applyBorder="1" applyAlignment="1">
      <alignment horizontal="center" vertical="top"/>
    </xf>
    <xf numFmtId="0" fontId="7" fillId="5" borderId="18" xfId="0" applyFont="1" applyFill="1" applyBorder="1" applyAlignment="1">
      <alignment horizontal="center" vertical="top"/>
    </xf>
    <xf numFmtId="0" fontId="7" fillId="5" borderId="19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31" xfId="0" applyFont="1" applyFill="1" applyBorder="1" applyAlignment="1">
      <alignment horizontal="left" vertical="top"/>
    </xf>
    <xf numFmtId="0" fontId="10" fillId="0" borderId="13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/>
    </xf>
    <xf numFmtId="0" fontId="10" fillId="0" borderId="14" xfId="0" applyFont="1" applyFill="1" applyBorder="1" applyAlignment="1">
      <alignment horizontal="center" vertical="top"/>
    </xf>
    <xf numFmtId="17" fontId="9" fillId="0" borderId="12" xfId="0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10" fillId="0" borderId="16" xfId="0" applyFont="1" applyFill="1" applyBorder="1" applyAlignment="1">
      <alignment horizontal="center" vertical="top"/>
    </xf>
    <xf numFmtId="0" fontId="9" fillId="0" borderId="12" xfId="0" applyNumberFormat="1" applyFont="1" applyFill="1" applyBorder="1" applyAlignment="1">
      <alignment horizontal="center" vertical="top"/>
    </xf>
    <xf numFmtId="0" fontId="9" fillId="0" borderId="8" xfId="0" applyNumberFormat="1" applyFont="1" applyFill="1" applyBorder="1" applyAlignment="1">
      <alignment horizontal="center" vertical="top"/>
    </xf>
    <xf numFmtId="0" fontId="9" fillId="0" borderId="9" xfId="0" applyNumberFormat="1" applyFont="1" applyFill="1" applyBorder="1" applyAlignment="1">
      <alignment horizontal="center" vertical="top"/>
    </xf>
    <xf numFmtId="0" fontId="9" fillId="0" borderId="29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11" fillId="2" borderId="3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3" fillId="3" borderId="34" xfId="0" applyFont="1" applyFill="1" applyBorder="1" applyAlignment="1">
      <alignment horizontal="left" wrapText="1"/>
    </xf>
    <xf numFmtId="0" fontId="3" fillId="3" borderId="35" xfId="0" applyFont="1" applyFill="1" applyBorder="1" applyAlignment="1">
      <alignment horizontal="left" wrapText="1"/>
    </xf>
    <xf numFmtId="0" fontId="3" fillId="3" borderId="36" xfId="0" applyFont="1" applyFill="1" applyBorder="1" applyAlignment="1">
      <alignment horizontal="left" wrapText="1"/>
    </xf>
    <xf numFmtId="0" fontId="5" fillId="3" borderId="34" xfId="0" applyFont="1" applyFill="1" applyBorder="1" applyAlignment="1">
      <alignment horizontal="left" vertical="top" wrapText="1"/>
    </xf>
    <xf numFmtId="0" fontId="2" fillId="3" borderId="35" xfId="0" applyFont="1" applyFill="1" applyBorder="1" applyAlignment="1">
      <alignment horizontal="left" vertical="top" wrapText="1"/>
    </xf>
    <xf numFmtId="0" fontId="2" fillId="3" borderId="36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right" vertical="top" wrapText="1" indent="1"/>
    </xf>
    <xf numFmtId="0" fontId="2" fillId="3" borderId="35" xfId="0" applyFont="1" applyFill="1" applyBorder="1" applyAlignment="1">
      <alignment horizontal="right" vertical="top" wrapText="1" indent="1"/>
    </xf>
    <xf numFmtId="0" fontId="2" fillId="3" borderId="36" xfId="0" applyFont="1" applyFill="1" applyBorder="1" applyAlignment="1">
      <alignment horizontal="right" vertical="top" wrapText="1" indent="1"/>
    </xf>
    <xf numFmtId="4" fontId="4" fillId="3" borderId="34" xfId="0" applyNumberFormat="1" applyFont="1" applyFill="1" applyBorder="1" applyAlignment="1">
      <alignment horizontal="left" vertical="top" indent="3" shrinkToFit="1"/>
    </xf>
    <xf numFmtId="4" fontId="4" fillId="3" borderId="35" xfId="0" applyNumberFormat="1" applyFont="1" applyFill="1" applyBorder="1" applyAlignment="1">
      <alignment horizontal="left" vertical="top" indent="3" shrinkToFit="1"/>
    </xf>
    <xf numFmtId="4" fontId="4" fillId="3" borderId="36" xfId="0" applyNumberFormat="1" applyFont="1" applyFill="1" applyBorder="1" applyAlignment="1">
      <alignment horizontal="left" vertical="top" indent="3" shrinkToFit="1"/>
    </xf>
    <xf numFmtId="4" fontId="4" fillId="3" borderId="2" xfId="0" applyNumberFormat="1" applyFont="1" applyFill="1" applyBorder="1" applyAlignment="1">
      <alignment horizontal="center" vertical="center" shrinkToFit="1"/>
    </xf>
    <xf numFmtId="4" fontId="4" fillId="3" borderId="3" xfId="0" applyNumberFormat="1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center" vertical="center" shrinkToFit="1"/>
    </xf>
    <xf numFmtId="165" fontId="6" fillId="4" borderId="2" xfId="0" applyNumberFormat="1" applyFont="1" applyFill="1" applyBorder="1" applyAlignment="1">
      <alignment horizontal="center" vertical="center" shrinkToFit="1"/>
    </xf>
    <xf numFmtId="165" fontId="6" fillId="4" borderId="4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Fill="1" applyBorder="1" applyAlignment="1">
      <alignment horizontal="center" vertical="center" shrinkToFit="1"/>
    </xf>
    <xf numFmtId="1" fontId="6" fillId="0" borderId="4" xfId="0" applyNumberFormat="1" applyFont="1" applyFill="1" applyBorder="1" applyAlignment="1">
      <alignment horizontal="center" vertical="center" shrinkToFit="1"/>
    </xf>
    <xf numFmtId="2" fontId="6" fillId="0" borderId="2" xfId="0" applyNumberFormat="1" applyFont="1" applyFill="1" applyBorder="1" applyAlignment="1">
      <alignment horizontal="center" vertical="center" shrinkToFit="1"/>
    </xf>
    <xf numFmtId="2" fontId="6" fillId="0" borderId="4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top"/>
    </xf>
    <xf numFmtId="0" fontId="11" fillId="2" borderId="2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 vertical="top"/>
    </xf>
    <xf numFmtId="0" fontId="4" fillId="0" borderId="14" xfId="0" applyFont="1" applyFill="1" applyBorder="1" applyAlignment="1">
      <alignment horizontal="right" vertical="top"/>
    </xf>
    <xf numFmtId="0" fontId="6" fillId="0" borderId="17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left" vertical="top"/>
    </xf>
    <xf numFmtId="166" fontId="6" fillId="0" borderId="22" xfId="0" applyNumberFormat="1" applyFont="1" applyFill="1" applyBorder="1" applyAlignment="1">
      <alignment horizontal="center" vertical="top"/>
    </xf>
    <xf numFmtId="166" fontId="4" fillId="0" borderId="22" xfId="0" applyNumberFormat="1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166" fontId="4" fillId="0" borderId="27" xfId="0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right" vertical="top"/>
    </xf>
    <xf numFmtId="0" fontId="10" fillId="0" borderId="15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17" fontId="9" fillId="0" borderId="8" xfId="0" applyNumberFormat="1" applyFont="1" applyFill="1" applyBorder="1" applyAlignment="1">
      <alignment horizontal="center" vertical="top"/>
    </xf>
    <xf numFmtId="0" fontId="4" fillId="6" borderId="28" xfId="0" applyFont="1" applyFill="1" applyBorder="1" applyAlignment="1">
      <alignment horizontal="right" vertical="top"/>
    </xf>
    <xf numFmtId="0" fontId="4" fillId="6" borderId="18" xfId="0" applyFont="1" applyFill="1" applyBorder="1" applyAlignment="1">
      <alignment horizontal="right" vertical="top"/>
    </xf>
    <xf numFmtId="166" fontId="4" fillId="6" borderId="28" xfId="0" applyNumberFormat="1" applyFont="1" applyFill="1" applyBorder="1" applyAlignment="1">
      <alignment horizontal="center" vertical="top"/>
    </xf>
    <xf numFmtId="166" fontId="4" fillId="6" borderId="18" xfId="0" applyNumberFormat="1" applyFont="1" applyFill="1" applyBorder="1" applyAlignment="1">
      <alignment horizontal="center" vertical="top"/>
    </xf>
    <xf numFmtId="166" fontId="4" fillId="6" borderId="19" xfId="0" applyNumberFormat="1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2" fillId="0" borderId="4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4" fillId="7" borderId="4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41" xfId="0" applyFont="1" applyFill="1" applyBorder="1" applyAlignment="1">
      <alignment horizontal="left" vertical="top"/>
    </xf>
    <xf numFmtId="0" fontId="15" fillId="8" borderId="19" xfId="0" applyFont="1" applyFill="1" applyBorder="1" applyAlignment="1">
      <alignment horizontal="center"/>
    </xf>
    <xf numFmtId="0" fontId="15" fillId="8" borderId="32" xfId="0" applyFont="1" applyFill="1" applyBorder="1" applyAlignment="1">
      <alignment horizontal="center"/>
    </xf>
    <xf numFmtId="0" fontId="15" fillId="8" borderId="28" xfId="0" applyFont="1" applyFill="1" applyBorder="1" applyAlignment="1">
      <alignment horizontal="center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3" fillId="0" borderId="17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46" xfId="0" applyFont="1" applyFill="1" applyBorder="1" applyAlignment="1">
      <alignment horizontal="left" vertical="top" wrapText="1"/>
    </xf>
    <xf numFmtId="0" fontId="17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42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top" wrapText="1"/>
    </xf>
    <xf numFmtId="49" fontId="17" fillId="0" borderId="46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0" fontId="17" fillId="0" borderId="4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/>
    </xf>
    <xf numFmtId="0" fontId="17" fillId="0" borderId="22" xfId="0" applyFont="1" applyBorder="1"/>
    <xf numFmtId="0" fontId="17" fillId="0" borderId="46" xfId="0" applyFont="1" applyBorder="1"/>
    <xf numFmtId="0" fontId="17" fillId="0" borderId="17" xfId="0" applyFont="1" applyBorder="1"/>
    <xf numFmtId="2" fontId="17" fillId="0" borderId="22" xfId="0" applyNumberFormat="1" applyFont="1" applyBorder="1" applyProtection="1"/>
    <xf numFmtId="43" fontId="18" fillId="0" borderId="22" xfId="3" applyFont="1" applyBorder="1" applyProtection="1">
      <protection locked="0"/>
    </xf>
    <xf numFmtId="43" fontId="17" fillId="0" borderId="22" xfId="3" applyFont="1" applyBorder="1"/>
    <xf numFmtId="43" fontId="17" fillId="0" borderId="22" xfId="3" applyFont="1" applyBorder="1" applyProtection="1">
      <protection locked="0"/>
    </xf>
    <xf numFmtId="43" fontId="17" fillId="0" borderId="46" xfId="3" applyFont="1" applyBorder="1" applyProtection="1">
      <protection locked="0"/>
    </xf>
    <xf numFmtId="0" fontId="18" fillId="0" borderId="22" xfId="0" applyFont="1" applyBorder="1"/>
    <xf numFmtId="0" fontId="19" fillId="0" borderId="42" xfId="0" applyFont="1" applyBorder="1" applyAlignment="1">
      <alignment horizontal="center" vertical="center" wrapText="1"/>
    </xf>
    <xf numFmtId="0" fontId="17" fillId="0" borderId="37" xfId="0" applyFont="1" applyBorder="1"/>
    <xf numFmtId="43" fontId="17" fillId="0" borderId="27" xfId="3" applyFont="1" applyBorder="1" applyAlignment="1">
      <alignment horizontal="center" vertical="center"/>
    </xf>
    <xf numFmtId="43" fontId="17" fillId="0" borderId="37" xfId="3" applyFont="1" applyBorder="1"/>
    <xf numFmtId="167" fontId="17" fillId="0" borderId="22" xfId="3" applyNumberFormat="1" applyFont="1" applyBorder="1"/>
    <xf numFmtId="167" fontId="17" fillId="0" borderId="46" xfId="3" applyNumberFormat="1" applyFont="1" applyBorder="1"/>
    <xf numFmtId="0" fontId="19" fillId="0" borderId="45" xfId="0" applyFont="1" applyBorder="1" applyAlignment="1">
      <alignment horizontal="center" vertical="center" wrapText="1"/>
    </xf>
    <xf numFmtId="0" fontId="17" fillId="0" borderId="52" xfId="0" applyFont="1" applyBorder="1"/>
    <xf numFmtId="43" fontId="17" fillId="0" borderId="53" xfId="3" applyFont="1" applyBorder="1" applyAlignment="1">
      <alignment horizontal="center" vertical="center"/>
    </xf>
    <xf numFmtId="43" fontId="17" fillId="0" borderId="52" xfId="3" applyFont="1" applyBorder="1"/>
    <xf numFmtId="43" fontId="17" fillId="0" borderId="54" xfId="3" applyFont="1" applyBorder="1"/>
    <xf numFmtId="0" fontId="0" fillId="0" borderId="0" xfId="0"/>
    <xf numFmtId="0" fontId="13" fillId="0" borderId="2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vertical="top" wrapText="1"/>
    </xf>
    <xf numFmtId="0" fontId="17" fillId="0" borderId="17" xfId="0" applyFont="1" applyBorder="1" applyAlignment="1">
      <alignment vertical="center"/>
    </xf>
    <xf numFmtId="2" fontId="17" fillId="0" borderId="22" xfId="0" applyNumberFormat="1" applyFont="1" applyBorder="1" applyAlignment="1" applyProtection="1">
      <alignment vertical="center"/>
    </xf>
    <xf numFmtId="43" fontId="18" fillId="0" borderId="22" xfId="3" applyFont="1" applyBorder="1" applyAlignment="1" applyProtection="1">
      <alignment vertical="center"/>
      <protection locked="0"/>
    </xf>
    <xf numFmtId="43" fontId="17" fillId="0" borderId="22" xfId="3" applyFont="1" applyBorder="1" applyAlignment="1">
      <alignment vertical="center"/>
    </xf>
    <xf numFmtId="43" fontId="17" fillId="0" borderId="22" xfId="3" applyFont="1" applyBorder="1" applyAlignment="1" applyProtection="1">
      <alignment vertical="center"/>
      <protection locked="0"/>
    </xf>
    <xf numFmtId="43" fontId="17" fillId="0" borderId="46" xfId="3" applyFont="1" applyBorder="1" applyAlignment="1" applyProtection="1">
      <alignment vertical="center"/>
      <protection locked="0"/>
    </xf>
    <xf numFmtId="0" fontId="17" fillId="0" borderId="37" xfId="0" applyFont="1" applyBorder="1" applyAlignment="1">
      <alignment wrapText="1"/>
    </xf>
    <xf numFmtId="43" fontId="17" fillId="0" borderId="27" xfId="3" applyFont="1" applyBorder="1" applyAlignment="1" applyProtection="1">
      <alignment vertical="center"/>
      <protection locked="0"/>
    </xf>
    <xf numFmtId="43" fontId="17" fillId="0" borderId="37" xfId="3" applyFont="1" applyBorder="1" applyAlignment="1">
      <alignment vertical="center"/>
    </xf>
    <xf numFmtId="167" fontId="17" fillId="0" borderId="22" xfId="3" applyNumberFormat="1" applyFont="1" applyBorder="1" applyAlignment="1">
      <alignment vertical="center"/>
    </xf>
    <xf numFmtId="167" fontId="17" fillId="0" borderId="46" xfId="3" applyNumberFormat="1" applyFont="1" applyBorder="1" applyAlignment="1">
      <alignment vertical="center"/>
    </xf>
    <xf numFmtId="43" fontId="17" fillId="0" borderId="52" xfId="3" applyFont="1" applyBorder="1" applyAlignment="1">
      <alignment vertical="center"/>
    </xf>
    <xf numFmtId="43" fontId="17" fillId="0" borderId="54" xfId="3" applyFont="1" applyBorder="1" applyAlignment="1">
      <alignment vertical="center"/>
    </xf>
  </cellXfs>
  <cellStyles count="4">
    <cellStyle name="Normal" xfId="0" builtinId="0"/>
    <cellStyle name="Normal 2 2" xfId="1"/>
    <cellStyle name="Separador de milhares 2 2" xfId="2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opLeftCell="A25" zoomScale="110" zoomScaleNormal="110" workbookViewId="0">
      <selection activeCell="A44" sqref="A44:V46"/>
    </sheetView>
  </sheetViews>
  <sheetFormatPr defaultRowHeight="13.2" x14ac:dyDescent="0.25"/>
  <cols>
    <col min="1" max="1" width="6.77734375" customWidth="1"/>
    <col min="2" max="2" width="5.33203125" customWidth="1"/>
    <col min="3" max="3" width="3" customWidth="1"/>
    <col min="4" max="4" width="4.109375" customWidth="1"/>
    <col min="5" max="5" width="6.21875" customWidth="1"/>
    <col min="6" max="6" width="4" customWidth="1"/>
    <col min="8" max="8" width="18.5546875" customWidth="1"/>
    <col min="9" max="9" width="14.88671875" customWidth="1"/>
    <col min="10" max="10" width="20.109375" customWidth="1"/>
    <col min="11" max="11" width="5.21875" customWidth="1"/>
    <col min="12" max="12" width="4.77734375" customWidth="1"/>
    <col min="13" max="13" width="7.33203125" customWidth="1"/>
    <col min="14" max="14" width="5.6640625" customWidth="1"/>
    <col min="15" max="15" width="6.21875" customWidth="1"/>
    <col min="16" max="16" width="6.109375" customWidth="1"/>
    <col min="17" max="17" width="5.77734375" customWidth="1"/>
    <col min="18" max="18" width="5.88671875" customWidth="1"/>
    <col min="19" max="19" width="3.88671875" customWidth="1"/>
    <col min="20" max="20" width="4.77734375" customWidth="1"/>
    <col min="21" max="21" width="4.21875" customWidth="1"/>
    <col min="22" max="22" width="4" customWidth="1"/>
  </cols>
  <sheetData>
    <row r="1" spans="1:24" ht="16.2" thickBot="1" x14ac:dyDescent="0.3">
      <c r="A1" s="126" t="s">
        <v>97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8"/>
    </row>
    <row r="2" spans="1:24" x14ac:dyDescent="0.25">
      <c r="A2" s="129" t="s">
        <v>15</v>
      </c>
      <c r="B2" s="129"/>
      <c r="C2" s="129"/>
      <c r="D2" s="129"/>
      <c r="E2" s="129"/>
      <c r="F2" s="129"/>
      <c r="G2" s="129"/>
      <c r="H2" s="129"/>
      <c r="I2" s="129"/>
      <c r="V2" s="3"/>
    </row>
    <row r="3" spans="1:24" x14ac:dyDescent="0.25">
      <c r="A3" s="130" t="s">
        <v>98</v>
      </c>
      <c r="B3" s="129"/>
      <c r="C3" s="129"/>
      <c r="D3" s="129"/>
      <c r="E3" s="129"/>
      <c r="F3" s="129"/>
      <c r="G3" s="129"/>
      <c r="H3" s="129"/>
      <c r="I3" s="129"/>
      <c r="V3" s="3"/>
    </row>
    <row r="4" spans="1:24" x14ac:dyDescent="0.25">
      <c r="A4" s="129" t="s">
        <v>16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V4" s="3"/>
    </row>
    <row r="5" spans="1:24" x14ac:dyDescent="0.25">
      <c r="A5" s="143" t="s">
        <v>21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2"/>
      <c r="M5" s="2"/>
      <c r="N5" s="5"/>
      <c r="O5" s="131" t="s">
        <v>18</v>
      </c>
      <c r="P5" s="132"/>
      <c r="Q5" s="133" t="s">
        <v>17</v>
      </c>
      <c r="R5" s="134"/>
      <c r="S5" s="135"/>
      <c r="T5" s="133" t="s">
        <v>20</v>
      </c>
      <c r="U5" s="134"/>
      <c r="V5" s="139"/>
      <c r="W5" s="56"/>
    </row>
    <row r="6" spans="1:24" ht="13.8" thickBot="1" x14ac:dyDescent="0.3">
      <c r="A6" s="144" t="s">
        <v>14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52"/>
      <c r="N6" s="58"/>
      <c r="O6" s="136">
        <v>43678</v>
      </c>
      <c r="P6" s="137"/>
      <c r="Q6" s="138" t="s">
        <v>19</v>
      </c>
      <c r="R6" s="137"/>
      <c r="S6" s="137"/>
      <c r="T6" s="140">
        <v>25.66</v>
      </c>
      <c r="U6" s="141"/>
      <c r="V6" s="142"/>
      <c r="W6" s="57"/>
    </row>
    <row r="7" spans="1:24" ht="13.8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1"/>
      <c r="P7" s="1"/>
      <c r="Q7" s="1"/>
      <c r="R7" s="1"/>
      <c r="S7" s="6"/>
      <c r="T7" s="1"/>
      <c r="U7" s="1"/>
      <c r="V7" s="1"/>
    </row>
    <row r="8" spans="1:24" ht="13.8" thickBot="1" x14ac:dyDescent="0.3">
      <c r="A8" s="146" t="s">
        <v>30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1:24" ht="21" customHeight="1" x14ac:dyDescent="0.25">
      <c r="A9" s="60" t="s">
        <v>22</v>
      </c>
      <c r="B9" s="147" t="s">
        <v>23</v>
      </c>
      <c r="C9" s="147"/>
      <c r="D9" s="147"/>
      <c r="E9" s="148" t="s">
        <v>24</v>
      </c>
      <c r="F9" s="148"/>
      <c r="G9" s="147" t="s">
        <v>25</v>
      </c>
      <c r="H9" s="147"/>
      <c r="I9" s="147"/>
      <c r="J9" s="147"/>
      <c r="K9" s="148" t="s">
        <v>26</v>
      </c>
      <c r="L9" s="148"/>
      <c r="M9" s="148" t="s">
        <v>29</v>
      </c>
      <c r="N9" s="148"/>
      <c r="O9" s="148" t="s">
        <v>27</v>
      </c>
      <c r="P9" s="148"/>
      <c r="Q9" s="148" t="s">
        <v>90</v>
      </c>
      <c r="R9" s="148"/>
      <c r="S9" s="148"/>
      <c r="T9" s="148" t="s">
        <v>28</v>
      </c>
      <c r="U9" s="148"/>
      <c r="V9" s="148"/>
    </row>
    <row r="10" spans="1:24" x14ac:dyDescent="0.2">
      <c r="A10" s="59">
        <v>1</v>
      </c>
      <c r="B10" s="152"/>
      <c r="C10" s="153"/>
      <c r="D10" s="154"/>
      <c r="E10" s="152"/>
      <c r="F10" s="154"/>
      <c r="G10" s="155" t="s">
        <v>33</v>
      </c>
      <c r="H10" s="156"/>
      <c r="I10" s="156"/>
      <c r="J10" s="157"/>
      <c r="K10" s="152"/>
      <c r="L10" s="154"/>
      <c r="M10" s="152"/>
      <c r="N10" s="154"/>
      <c r="O10" s="152"/>
      <c r="P10" s="154"/>
      <c r="Q10" s="158"/>
      <c r="R10" s="159"/>
      <c r="S10" s="160"/>
      <c r="T10" s="161"/>
      <c r="U10" s="162"/>
      <c r="V10" s="163"/>
    </row>
    <row r="11" spans="1:24" x14ac:dyDescent="0.2">
      <c r="A11" s="4" t="s">
        <v>1</v>
      </c>
      <c r="B11" s="100" t="s">
        <v>2</v>
      </c>
      <c r="C11" s="101"/>
      <c r="D11" s="102"/>
      <c r="E11" s="105">
        <v>99814</v>
      </c>
      <c r="F11" s="106"/>
      <c r="G11" s="100" t="s">
        <v>91</v>
      </c>
      <c r="H11" s="101"/>
      <c r="I11" s="101"/>
      <c r="J11" s="102"/>
      <c r="K11" s="105" t="s">
        <v>0</v>
      </c>
      <c r="L11" s="106"/>
      <c r="M11" s="117">
        <v>690.29</v>
      </c>
      <c r="N11" s="119"/>
      <c r="O11" s="107"/>
      <c r="P11" s="108"/>
      <c r="Q11" s="114">
        <f>((O11*($T$6/100))+O11)</f>
        <v>0</v>
      </c>
      <c r="R11" s="115"/>
      <c r="S11" s="116"/>
      <c r="T11" s="149">
        <f>Q11*M11</f>
        <v>0</v>
      </c>
      <c r="U11" s="150"/>
      <c r="V11" s="151"/>
      <c r="X11" s="50"/>
    </row>
    <row r="12" spans="1:24" ht="19.8" customHeight="1" x14ac:dyDescent="0.25">
      <c r="A12" s="4" t="s">
        <v>40</v>
      </c>
      <c r="B12" s="100" t="s">
        <v>2</v>
      </c>
      <c r="C12" s="101"/>
      <c r="D12" s="102"/>
      <c r="E12" s="105">
        <v>78472</v>
      </c>
      <c r="F12" s="106"/>
      <c r="G12" s="100" t="s">
        <v>41</v>
      </c>
      <c r="H12" s="101"/>
      <c r="I12" s="101"/>
      <c r="J12" s="102"/>
      <c r="K12" s="105" t="s">
        <v>0</v>
      </c>
      <c r="L12" s="106"/>
      <c r="M12" s="117">
        <f>M11</f>
        <v>690.29</v>
      </c>
      <c r="N12" s="119"/>
      <c r="O12" s="107"/>
      <c r="P12" s="108"/>
      <c r="Q12" s="114">
        <f>((O12*($T$6/100))+O12)</f>
        <v>0</v>
      </c>
      <c r="R12" s="115"/>
      <c r="S12" s="116"/>
      <c r="T12" s="149">
        <f>Q12*M12</f>
        <v>0</v>
      </c>
      <c r="U12" s="150"/>
      <c r="V12" s="151"/>
    </row>
    <row r="13" spans="1:24" x14ac:dyDescent="0.25">
      <c r="A13" s="120" t="s">
        <v>31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2"/>
      <c r="T13" s="123">
        <f>SUM(T11:V12)</f>
        <v>0</v>
      </c>
      <c r="U13" s="124"/>
      <c r="V13" s="125"/>
    </row>
    <row r="14" spans="1:24" ht="13.2" customHeight="1" x14ac:dyDescent="0.25">
      <c r="A14" s="7">
        <v>2</v>
      </c>
      <c r="B14" s="86"/>
      <c r="C14" s="87"/>
      <c r="D14" s="88"/>
      <c r="E14" s="89"/>
      <c r="F14" s="90"/>
      <c r="G14" s="91" t="s">
        <v>30</v>
      </c>
      <c r="H14" s="92"/>
      <c r="I14" s="92"/>
      <c r="J14" s="93"/>
      <c r="K14" s="86"/>
      <c r="L14" s="88"/>
      <c r="M14" s="89"/>
      <c r="N14" s="90"/>
      <c r="O14" s="86"/>
      <c r="P14" s="88"/>
      <c r="Q14" s="94"/>
      <c r="R14" s="95"/>
      <c r="S14" s="96"/>
      <c r="T14" s="164"/>
      <c r="U14" s="165"/>
      <c r="V14" s="166"/>
    </row>
    <row r="15" spans="1:24" ht="13.2" customHeight="1" x14ac:dyDescent="0.25">
      <c r="A15" s="7" t="s">
        <v>50</v>
      </c>
      <c r="B15" s="25"/>
      <c r="C15" s="26"/>
      <c r="D15" s="27"/>
      <c r="E15" s="28"/>
      <c r="F15" s="29"/>
      <c r="G15" s="91" t="s">
        <v>53</v>
      </c>
      <c r="H15" s="92"/>
      <c r="I15" s="92"/>
      <c r="J15" s="93"/>
      <c r="K15" s="25"/>
      <c r="L15" s="27"/>
      <c r="M15" s="28"/>
      <c r="N15" s="29"/>
      <c r="O15" s="25"/>
      <c r="P15" s="27"/>
      <c r="Q15" s="30"/>
      <c r="R15" s="31"/>
      <c r="S15" s="32"/>
      <c r="T15" s="33"/>
      <c r="U15" s="34"/>
      <c r="V15" s="35"/>
    </row>
    <row r="16" spans="1:24" x14ac:dyDescent="0.25">
      <c r="A16" s="4" t="s">
        <v>51</v>
      </c>
      <c r="B16" s="100" t="s">
        <v>2</v>
      </c>
      <c r="C16" s="101"/>
      <c r="D16" s="102"/>
      <c r="E16" s="103">
        <v>72943</v>
      </c>
      <c r="F16" s="104"/>
      <c r="G16" s="100" t="s">
        <v>3</v>
      </c>
      <c r="H16" s="101"/>
      <c r="I16" s="101"/>
      <c r="J16" s="102"/>
      <c r="K16" s="105" t="s">
        <v>0</v>
      </c>
      <c r="L16" s="106"/>
      <c r="M16" s="117">
        <v>690.29</v>
      </c>
      <c r="N16" s="119"/>
      <c r="O16" s="107"/>
      <c r="P16" s="108"/>
      <c r="Q16" s="114">
        <f>((O16*($T$6/100))+O16)</f>
        <v>0</v>
      </c>
      <c r="R16" s="115"/>
      <c r="S16" s="116"/>
      <c r="T16" s="149">
        <f>Q16*M16</f>
        <v>0</v>
      </c>
      <c r="U16" s="150"/>
      <c r="V16" s="151"/>
    </row>
    <row r="17" spans="1:24" ht="31.8" customHeight="1" x14ac:dyDescent="0.2">
      <c r="A17" s="4" t="s">
        <v>52</v>
      </c>
      <c r="B17" s="100" t="s">
        <v>2</v>
      </c>
      <c r="C17" s="101"/>
      <c r="D17" s="102"/>
      <c r="E17" s="167">
        <v>95994</v>
      </c>
      <c r="F17" s="168"/>
      <c r="G17" s="100" t="s">
        <v>92</v>
      </c>
      <c r="H17" s="101"/>
      <c r="I17" s="101"/>
      <c r="J17" s="102"/>
      <c r="K17" s="105" t="s">
        <v>4</v>
      </c>
      <c r="L17" s="106"/>
      <c r="M17" s="107">
        <f>M16*0.04</f>
        <v>27.611599999999999</v>
      </c>
      <c r="N17" s="108"/>
      <c r="O17" s="107"/>
      <c r="P17" s="108"/>
      <c r="Q17" s="114">
        <f>((O17*($T$6/100))+O17)</f>
        <v>0</v>
      </c>
      <c r="R17" s="115"/>
      <c r="S17" s="116"/>
      <c r="T17" s="149">
        <f>Q17*M17</f>
        <v>0</v>
      </c>
      <c r="U17" s="150"/>
      <c r="V17" s="151"/>
      <c r="X17" s="50"/>
    </row>
    <row r="18" spans="1:24" ht="13.2" customHeight="1" x14ac:dyDescent="0.25">
      <c r="A18" s="7" t="s">
        <v>54</v>
      </c>
      <c r="B18" s="25"/>
      <c r="C18" s="26"/>
      <c r="D18" s="27"/>
      <c r="E18" s="28"/>
      <c r="F18" s="29"/>
      <c r="G18" s="91" t="s">
        <v>57</v>
      </c>
      <c r="H18" s="92"/>
      <c r="I18" s="92"/>
      <c r="J18" s="93"/>
      <c r="K18" s="25"/>
      <c r="L18" s="27"/>
      <c r="M18" s="28"/>
      <c r="N18" s="29"/>
      <c r="O18" s="25"/>
      <c r="P18" s="27"/>
      <c r="Q18" s="30"/>
      <c r="R18" s="31"/>
      <c r="S18" s="32"/>
      <c r="T18" s="33"/>
      <c r="U18" s="34"/>
      <c r="V18" s="35"/>
    </row>
    <row r="19" spans="1:24" ht="22.2" customHeight="1" x14ac:dyDescent="0.25">
      <c r="A19" s="4" t="s">
        <v>55</v>
      </c>
      <c r="B19" s="100" t="s">
        <v>2</v>
      </c>
      <c r="C19" s="101"/>
      <c r="D19" s="102"/>
      <c r="E19" s="103">
        <v>93593</v>
      </c>
      <c r="F19" s="104"/>
      <c r="G19" s="100" t="s">
        <v>5</v>
      </c>
      <c r="H19" s="101"/>
      <c r="I19" s="101"/>
      <c r="J19" s="102"/>
      <c r="K19" s="105" t="s">
        <v>61</v>
      </c>
      <c r="L19" s="106"/>
      <c r="M19" s="117">
        <f>M17*65</f>
        <v>1794.7539999999999</v>
      </c>
      <c r="N19" s="119"/>
      <c r="O19" s="107"/>
      <c r="P19" s="108"/>
      <c r="Q19" s="114">
        <f>((O19*($T$6/100))+O19)</f>
        <v>0</v>
      </c>
      <c r="R19" s="115"/>
      <c r="S19" s="116"/>
      <c r="T19" s="149">
        <f>Q19*M19</f>
        <v>0</v>
      </c>
      <c r="U19" s="150"/>
      <c r="V19" s="151"/>
    </row>
    <row r="20" spans="1:24" ht="19.8" customHeight="1" x14ac:dyDescent="0.25">
      <c r="A20" s="4" t="s">
        <v>56</v>
      </c>
      <c r="B20" s="109" t="s">
        <v>2</v>
      </c>
      <c r="C20" s="110"/>
      <c r="D20" s="111"/>
      <c r="E20" s="169">
        <v>72891</v>
      </c>
      <c r="F20" s="170"/>
      <c r="G20" s="109" t="s">
        <v>59</v>
      </c>
      <c r="H20" s="110"/>
      <c r="I20" s="110"/>
      <c r="J20" s="111"/>
      <c r="K20" s="112" t="s">
        <v>60</v>
      </c>
      <c r="L20" s="113"/>
      <c r="M20" s="149">
        <f>M17</f>
        <v>27.611599999999999</v>
      </c>
      <c r="N20" s="151"/>
      <c r="O20" s="171"/>
      <c r="P20" s="172"/>
      <c r="Q20" s="114">
        <f>((O20*($T$6/100))+O20)</f>
        <v>0</v>
      </c>
      <c r="R20" s="115"/>
      <c r="S20" s="116"/>
      <c r="T20" s="149">
        <f>Q20*M20</f>
        <v>0</v>
      </c>
      <c r="U20" s="150"/>
      <c r="V20" s="151"/>
    </row>
    <row r="21" spans="1:24" ht="13.2" customHeight="1" x14ac:dyDescent="0.25">
      <c r="A21" s="120" t="s">
        <v>32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2"/>
      <c r="T21" s="123">
        <f>SUM(T16:V20)</f>
        <v>0</v>
      </c>
      <c r="U21" s="124"/>
      <c r="V21" s="125"/>
    </row>
    <row r="22" spans="1:24" x14ac:dyDescent="0.25">
      <c r="A22" s="7">
        <v>3</v>
      </c>
      <c r="B22" s="86"/>
      <c r="C22" s="87"/>
      <c r="D22" s="88"/>
      <c r="E22" s="89"/>
      <c r="F22" s="90"/>
      <c r="G22" s="91" t="s">
        <v>62</v>
      </c>
      <c r="H22" s="87"/>
      <c r="I22" s="87"/>
      <c r="J22" s="88"/>
      <c r="K22" s="86"/>
      <c r="L22" s="88"/>
      <c r="M22" s="89"/>
      <c r="N22" s="90"/>
      <c r="O22" s="86"/>
      <c r="P22" s="88"/>
      <c r="Q22" s="94"/>
      <c r="R22" s="95"/>
      <c r="S22" s="96"/>
      <c r="T22" s="164"/>
      <c r="U22" s="165"/>
      <c r="V22" s="166"/>
    </row>
    <row r="23" spans="1:24" x14ac:dyDescent="0.25">
      <c r="A23" s="7" t="s">
        <v>38</v>
      </c>
      <c r="B23" s="25"/>
      <c r="C23" s="26"/>
      <c r="D23" s="27"/>
      <c r="E23" s="28"/>
      <c r="F23" s="29"/>
      <c r="G23" s="91" t="s">
        <v>34</v>
      </c>
      <c r="H23" s="175"/>
      <c r="I23" s="175"/>
      <c r="J23" s="176"/>
      <c r="K23" s="25"/>
      <c r="L23" s="27"/>
      <c r="M23" s="28"/>
      <c r="N23" s="29"/>
      <c r="O23" s="25"/>
      <c r="P23" s="27"/>
      <c r="Q23" s="30"/>
      <c r="R23" s="31"/>
      <c r="S23" s="32"/>
      <c r="T23" s="33"/>
      <c r="U23" s="34"/>
      <c r="V23" s="35"/>
    </row>
    <row r="24" spans="1:24" ht="23.4" customHeight="1" x14ac:dyDescent="0.25">
      <c r="A24" s="8" t="s">
        <v>63</v>
      </c>
      <c r="B24" s="100" t="s">
        <v>2</v>
      </c>
      <c r="C24" s="101"/>
      <c r="D24" s="102"/>
      <c r="E24" s="103">
        <v>72947</v>
      </c>
      <c r="F24" s="104"/>
      <c r="G24" s="100" t="s">
        <v>6</v>
      </c>
      <c r="H24" s="101"/>
      <c r="I24" s="101"/>
      <c r="J24" s="102"/>
      <c r="K24" s="105" t="s">
        <v>0</v>
      </c>
      <c r="L24" s="106"/>
      <c r="M24" s="107">
        <v>32.46</v>
      </c>
      <c r="N24" s="108"/>
      <c r="O24" s="107"/>
      <c r="P24" s="108"/>
      <c r="Q24" s="114">
        <f>((O24*($T$6/100))+O24)</f>
        <v>0</v>
      </c>
      <c r="R24" s="115"/>
      <c r="S24" s="116"/>
      <c r="T24" s="149">
        <f>Q24*M24</f>
        <v>0</v>
      </c>
      <c r="U24" s="150"/>
      <c r="V24" s="151"/>
    </row>
    <row r="25" spans="1:24" ht="13.2" customHeight="1" x14ac:dyDescent="0.25">
      <c r="A25" s="7" t="s">
        <v>64</v>
      </c>
      <c r="B25" s="86"/>
      <c r="C25" s="87"/>
      <c r="D25" s="88"/>
      <c r="E25" s="89"/>
      <c r="F25" s="90"/>
      <c r="G25" s="91" t="s">
        <v>35</v>
      </c>
      <c r="H25" s="87"/>
      <c r="I25" s="87"/>
      <c r="J25" s="88"/>
      <c r="K25" s="86"/>
      <c r="L25" s="88"/>
      <c r="M25" s="89"/>
      <c r="N25" s="90"/>
      <c r="O25" s="86"/>
      <c r="P25" s="88"/>
      <c r="Q25" s="94"/>
      <c r="R25" s="95"/>
      <c r="S25" s="96"/>
      <c r="T25" s="164"/>
      <c r="U25" s="165"/>
      <c r="V25" s="166"/>
    </row>
    <row r="26" spans="1:24" ht="13.2" customHeight="1" x14ac:dyDescent="0.25">
      <c r="A26" s="4" t="s">
        <v>65</v>
      </c>
      <c r="B26" s="109" t="s">
        <v>46</v>
      </c>
      <c r="C26" s="110"/>
      <c r="D26" s="111"/>
      <c r="E26" s="112">
        <v>7264</v>
      </c>
      <c r="F26" s="113"/>
      <c r="G26" s="109" t="s">
        <v>47</v>
      </c>
      <c r="H26" s="173"/>
      <c r="I26" s="173"/>
      <c r="J26" s="174"/>
      <c r="K26" s="105" t="s">
        <v>7</v>
      </c>
      <c r="L26" s="106"/>
      <c r="M26" s="107">
        <v>1.57</v>
      </c>
      <c r="N26" s="108"/>
      <c r="O26" s="107"/>
      <c r="P26" s="108"/>
      <c r="Q26" s="114">
        <f t="shared" ref="Q26:Q31" si="0">((O26*($T$6/100))+O26)</f>
        <v>0</v>
      </c>
      <c r="R26" s="115"/>
      <c r="S26" s="116"/>
      <c r="T26" s="117">
        <f t="shared" ref="T26:T31" si="1">Q26*M26</f>
        <v>0</v>
      </c>
      <c r="U26" s="118"/>
      <c r="V26" s="119"/>
    </row>
    <row r="27" spans="1:24" ht="13.2" customHeight="1" x14ac:dyDescent="0.25">
      <c r="A27" s="4" t="s">
        <v>66</v>
      </c>
      <c r="B27" s="109" t="s">
        <v>2</v>
      </c>
      <c r="C27" s="110"/>
      <c r="D27" s="111"/>
      <c r="E27" s="112" t="s">
        <v>58</v>
      </c>
      <c r="F27" s="113"/>
      <c r="G27" s="109" t="s">
        <v>48</v>
      </c>
      <c r="H27" s="173"/>
      <c r="I27" s="173"/>
      <c r="J27" s="174"/>
      <c r="K27" s="105" t="s">
        <v>42</v>
      </c>
      <c r="L27" s="106"/>
      <c r="M27" s="107">
        <v>4</v>
      </c>
      <c r="N27" s="108"/>
      <c r="O27" s="107"/>
      <c r="P27" s="108"/>
      <c r="Q27" s="114">
        <f t="shared" si="0"/>
        <v>0</v>
      </c>
      <c r="R27" s="115"/>
      <c r="S27" s="116"/>
      <c r="T27" s="117">
        <f t="shared" si="1"/>
        <v>0</v>
      </c>
      <c r="U27" s="118"/>
      <c r="V27" s="119"/>
    </row>
    <row r="28" spans="1:24" ht="24.6" customHeight="1" x14ac:dyDescent="0.25">
      <c r="A28" s="4" t="s">
        <v>67</v>
      </c>
      <c r="B28" s="109" t="s">
        <v>43</v>
      </c>
      <c r="C28" s="110"/>
      <c r="D28" s="111"/>
      <c r="E28" s="112">
        <v>7696</v>
      </c>
      <c r="F28" s="113"/>
      <c r="G28" s="109" t="s">
        <v>44</v>
      </c>
      <c r="H28" s="173"/>
      <c r="I28" s="173"/>
      <c r="J28" s="174"/>
      <c r="K28" s="105" t="s">
        <v>45</v>
      </c>
      <c r="L28" s="106"/>
      <c r="M28" s="107">
        <v>10.8</v>
      </c>
      <c r="N28" s="108"/>
      <c r="O28" s="107"/>
      <c r="P28" s="108"/>
      <c r="Q28" s="114">
        <f t="shared" si="0"/>
        <v>0</v>
      </c>
      <c r="R28" s="115"/>
      <c r="S28" s="116"/>
      <c r="T28" s="117">
        <f t="shared" si="1"/>
        <v>0</v>
      </c>
      <c r="U28" s="118"/>
      <c r="V28" s="119"/>
    </row>
    <row r="29" spans="1:24" ht="21.6" customHeight="1" x14ac:dyDescent="0.25">
      <c r="A29" s="4" t="s">
        <v>68</v>
      </c>
      <c r="B29" s="109" t="s">
        <v>2</v>
      </c>
      <c r="C29" s="110"/>
      <c r="D29" s="111"/>
      <c r="E29" s="169">
        <v>96522</v>
      </c>
      <c r="F29" s="170"/>
      <c r="G29" s="109" t="s">
        <v>8</v>
      </c>
      <c r="H29" s="110"/>
      <c r="I29" s="110"/>
      <c r="J29" s="111"/>
      <c r="K29" s="105" t="s">
        <v>9</v>
      </c>
      <c r="L29" s="106"/>
      <c r="M29" s="107">
        <v>0.18</v>
      </c>
      <c r="N29" s="108"/>
      <c r="O29" s="107"/>
      <c r="P29" s="108"/>
      <c r="Q29" s="114">
        <f t="shared" si="0"/>
        <v>0</v>
      </c>
      <c r="R29" s="115"/>
      <c r="S29" s="116"/>
      <c r="T29" s="117">
        <f t="shared" si="1"/>
        <v>0</v>
      </c>
      <c r="U29" s="118"/>
      <c r="V29" s="119"/>
    </row>
    <row r="30" spans="1:24" ht="19.8" customHeight="1" x14ac:dyDescent="0.25">
      <c r="A30" s="4" t="s">
        <v>69</v>
      </c>
      <c r="B30" s="109" t="s">
        <v>2</v>
      </c>
      <c r="C30" s="110"/>
      <c r="D30" s="111"/>
      <c r="E30" s="169">
        <v>94965</v>
      </c>
      <c r="F30" s="170"/>
      <c r="G30" s="109" t="s">
        <v>10</v>
      </c>
      <c r="H30" s="110"/>
      <c r="I30" s="110"/>
      <c r="J30" s="111"/>
      <c r="K30" s="105" t="s">
        <v>9</v>
      </c>
      <c r="L30" s="106"/>
      <c r="M30" s="107">
        <v>0.18</v>
      </c>
      <c r="N30" s="108"/>
      <c r="O30" s="107"/>
      <c r="P30" s="108"/>
      <c r="Q30" s="114">
        <f t="shared" si="0"/>
        <v>0</v>
      </c>
      <c r="R30" s="115"/>
      <c r="S30" s="116"/>
      <c r="T30" s="117">
        <f t="shared" si="1"/>
        <v>0</v>
      </c>
      <c r="U30" s="118"/>
      <c r="V30" s="119"/>
    </row>
    <row r="31" spans="1:24" x14ac:dyDescent="0.25">
      <c r="A31" s="4" t="s">
        <v>70</v>
      </c>
      <c r="B31" s="109" t="s">
        <v>2</v>
      </c>
      <c r="C31" s="110"/>
      <c r="D31" s="111"/>
      <c r="E31" s="112" t="s">
        <v>11</v>
      </c>
      <c r="F31" s="113"/>
      <c r="G31" s="109" t="s">
        <v>12</v>
      </c>
      <c r="H31" s="110"/>
      <c r="I31" s="110"/>
      <c r="J31" s="111"/>
      <c r="K31" s="105" t="s">
        <v>9</v>
      </c>
      <c r="L31" s="106"/>
      <c r="M31" s="107">
        <v>0.18</v>
      </c>
      <c r="N31" s="108"/>
      <c r="O31" s="107"/>
      <c r="P31" s="108"/>
      <c r="Q31" s="114">
        <f t="shared" si="0"/>
        <v>0</v>
      </c>
      <c r="R31" s="115"/>
      <c r="S31" s="116"/>
      <c r="T31" s="117">
        <f t="shared" si="1"/>
        <v>0</v>
      </c>
      <c r="U31" s="118"/>
      <c r="V31" s="119"/>
    </row>
    <row r="32" spans="1:24" x14ac:dyDescent="0.25">
      <c r="A32" s="120" t="s">
        <v>37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2"/>
      <c r="T32" s="123">
        <f>SUM(T24:V31)</f>
        <v>0</v>
      </c>
      <c r="U32" s="124"/>
      <c r="V32" s="125"/>
    </row>
    <row r="33" spans="1:22" x14ac:dyDescent="0.25">
      <c r="A33" s="7">
        <v>4</v>
      </c>
      <c r="B33" s="86"/>
      <c r="C33" s="87"/>
      <c r="D33" s="88"/>
      <c r="E33" s="89"/>
      <c r="F33" s="90"/>
      <c r="G33" s="91" t="s">
        <v>75</v>
      </c>
      <c r="H33" s="92"/>
      <c r="I33" s="92"/>
      <c r="J33" s="93"/>
      <c r="K33" s="86"/>
      <c r="L33" s="88"/>
      <c r="M33" s="89"/>
      <c r="N33" s="90"/>
      <c r="O33" s="86"/>
      <c r="P33" s="88"/>
      <c r="Q33" s="94"/>
      <c r="R33" s="95"/>
      <c r="S33" s="96"/>
      <c r="T33" s="97"/>
      <c r="U33" s="98"/>
      <c r="V33" s="99"/>
    </row>
    <row r="34" spans="1:22" ht="13.2" customHeight="1" x14ac:dyDescent="0.25">
      <c r="A34" s="36" t="s">
        <v>49</v>
      </c>
      <c r="B34" s="100" t="s">
        <v>95</v>
      </c>
      <c r="C34" s="101"/>
      <c r="D34" s="102"/>
      <c r="E34" s="103">
        <v>1</v>
      </c>
      <c r="F34" s="104"/>
      <c r="G34" s="100" t="s">
        <v>71</v>
      </c>
      <c r="H34" s="101" t="s">
        <v>71</v>
      </c>
      <c r="I34" s="101" t="s">
        <v>71</v>
      </c>
      <c r="J34" s="102" t="s">
        <v>71</v>
      </c>
      <c r="K34" s="105" t="s">
        <v>42</v>
      </c>
      <c r="L34" s="106"/>
      <c r="M34" s="107">
        <v>1</v>
      </c>
      <c r="N34" s="108">
        <v>4</v>
      </c>
      <c r="O34" s="107"/>
      <c r="P34" s="108"/>
      <c r="Q34" s="114">
        <f>((O34*($T$6/100))+O34)</f>
        <v>0</v>
      </c>
      <c r="R34" s="115"/>
      <c r="S34" s="116"/>
      <c r="T34" s="149">
        <f>Q34*M34</f>
        <v>0</v>
      </c>
      <c r="U34" s="150"/>
      <c r="V34" s="151"/>
    </row>
    <row r="35" spans="1:22" ht="13.2" customHeight="1" x14ac:dyDescent="0.25">
      <c r="A35" s="36" t="s">
        <v>86</v>
      </c>
      <c r="B35" s="100" t="s">
        <v>95</v>
      </c>
      <c r="C35" s="101"/>
      <c r="D35" s="102"/>
      <c r="E35" s="103">
        <v>2</v>
      </c>
      <c r="F35" s="104"/>
      <c r="G35" s="100" t="s">
        <v>72</v>
      </c>
      <c r="H35" s="101" t="s">
        <v>72</v>
      </c>
      <c r="I35" s="101" t="s">
        <v>72</v>
      </c>
      <c r="J35" s="102" t="s">
        <v>72</v>
      </c>
      <c r="K35" s="105" t="s">
        <v>42</v>
      </c>
      <c r="L35" s="106"/>
      <c r="M35" s="107">
        <v>2</v>
      </c>
      <c r="N35" s="108">
        <v>2</v>
      </c>
      <c r="O35" s="107"/>
      <c r="P35" s="108"/>
      <c r="Q35" s="114">
        <f>((O35*($T$6/100))+O35)</f>
        <v>0</v>
      </c>
      <c r="R35" s="115"/>
      <c r="S35" s="116"/>
      <c r="T35" s="149">
        <f>Q35*M35</f>
        <v>0</v>
      </c>
      <c r="U35" s="150"/>
      <c r="V35" s="151"/>
    </row>
    <row r="36" spans="1:22" ht="13.2" customHeight="1" x14ac:dyDescent="0.25">
      <c r="A36" s="36" t="s">
        <v>87</v>
      </c>
      <c r="B36" s="100" t="s">
        <v>95</v>
      </c>
      <c r="C36" s="101"/>
      <c r="D36" s="102"/>
      <c r="E36" s="103">
        <v>3</v>
      </c>
      <c r="F36" s="104"/>
      <c r="G36" s="100" t="s">
        <v>73</v>
      </c>
      <c r="H36" s="101" t="s">
        <v>73</v>
      </c>
      <c r="I36" s="101" t="s">
        <v>73</v>
      </c>
      <c r="J36" s="102" t="s">
        <v>73</v>
      </c>
      <c r="K36" s="105" t="s">
        <v>42</v>
      </c>
      <c r="L36" s="106"/>
      <c r="M36" s="107">
        <v>1</v>
      </c>
      <c r="N36" s="108">
        <v>4</v>
      </c>
      <c r="O36" s="107"/>
      <c r="P36" s="108"/>
      <c r="Q36" s="114">
        <f>((O36*($T$6/100))+O36)</f>
        <v>0</v>
      </c>
      <c r="R36" s="115"/>
      <c r="S36" s="116"/>
      <c r="T36" s="149">
        <f>Q36*M36</f>
        <v>0</v>
      </c>
      <c r="U36" s="150"/>
      <c r="V36" s="151"/>
    </row>
    <row r="37" spans="1:22" ht="13.2" customHeight="1" x14ac:dyDescent="0.25">
      <c r="A37" s="36" t="s">
        <v>88</v>
      </c>
      <c r="B37" s="100" t="s">
        <v>95</v>
      </c>
      <c r="C37" s="101"/>
      <c r="D37" s="102"/>
      <c r="E37" s="103">
        <v>4</v>
      </c>
      <c r="F37" s="104"/>
      <c r="G37" s="100" t="s">
        <v>74</v>
      </c>
      <c r="H37" s="101" t="s">
        <v>74</v>
      </c>
      <c r="I37" s="101" t="s">
        <v>74</v>
      </c>
      <c r="J37" s="102" t="s">
        <v>74</v>
      </c>
      <c r="K37" s="105" t="s">
        <v>42</v>
      </c>
      <c r="L37" s="106"/>
      <c r="M37" s="107">
        <v>1</v>
      </c>
      <c r="N37" s="108">
        <v>4</v>
      </c>
      <c r="O37" s="107"/>
      <c r="P37" s="108"/>
      <c r="Q37" s="114">
        <f>((O37*($T$6/100))+O37)</f>
        <v>0</v>
      </c>
      <c r="R37" s="115"/>
      <c r="S37" s="116"/>
      <c r="T37" s="149">
        <f>Q37*M37</f>
        <v>0</v>
      </c>
      <c r="U37" s="150"/>
      <c r="V37" s="151"/>
    </row>
    <row r="38" spans="1:22" x14ac:dyDescent="0.25">
      <c r="A38" s="120" t="s">
        <v>37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2"/>
      <c r="T38" s="123">
        <f>SUM(T34:V37)</f>
        <v>0</v>
      </c>
      <c r="U38" s="124"/>
      <c r="V38" s="125"/>
    </row>
    <row r="39" spans="1:22" x14ac:dyDescent="0.25">
      <c r="A39" s="120" t="s">
        <v>28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2"/>
      <c r="T39" s="123">
        <f>T32+T21+T13+T38</f>
        <v>0</v>
      </c>
      <c r="U39" s="124"/>
      <c r="V39" s="125"/>
    </row>
    <row r="40" spans="1:22" x14ac:dyDescent="0.2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</row>
    <row r="41" spans="1:22" x14ac:dyDescent="0.25">
      <c r="A41" s="232" t="s">
        <v>13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4"/>
    </row>
    <row r="42" spans="1:22" x14ac:dyDescent="0.25">
      <c r="A42" s="235" t="s">
        <v>105</v>
      </c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7"/>
    </row>
    <row r="43" spans="1:22" x14ac:dyDescent="0.25">
      <c r="A43" s="228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</row>
    <row r="44" spans="1:22" ht="13.2" customHeight="1" x14ac:dyDescent="0.25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</row>
    <row r="45" spans="1:22" x14ac:dyDescent="0.25">
      <c r="A45" s="23"/>
      <c r="B45" s="23"/>
      <c r="C45" s="23"/>
      <c r="D45" s="23"/>
      <c r="E45" s="21"/>
      <c r="F45" s="21"/>
      <c r="G45" s="23"/>
      <c r="H45" s="23"/>
      <c r="I45" s="23"/>
      <c r="J45" s="37"/>
      <c r="K45" s="37"/>
      <c r="L45" s="23"/>
      <c r="M45" s="23"/>
      <c r="N45" s="37"/>
      <c r="O45" s="37"/>
      <c r="P45" s="37"/>
      <c r="Q45" s="37"/>
      <c r="R45" s="37"/>
      <c r="S45" s="23"/>
      <c r="T45" s="23"/>
      <c r="U45" s="23"/>
      <c r="V45" s="23"/>
    </row>
    <row r="46" spans="1:22" ht="39.6" customHeight="1" x14ac:dyDescent="0.25">
      <c r="A46" s="9"/>
      <c r="B46" s="24"/>
      <c r="C46" s="180"/>
      <c r="D46" s="180"/>
      <c r="E46" s="180"/>
      <c r="F46" s="180"/>
      <c r="G46" s="24"/>
      <c r="H46" s="24"/>
      <c r="I46" s="24"/>
      <c r="J46" s="177"/>
      <c r="K46" s="177"/>
      <c r="L46" s="24"/>
      <c r="M46" s="24"/>
      <c r="N46" s="177"/>
      <c r="O46" s="177"/>
      <c r="P46" s="177"/>
      <c r="Q46" s="177"/>
      <c r="R46" s="177"/>
      <c r="S46" s="24"/>
      <c r="T46" s="24"/>
      <c r="U46" s="24"/>
      <c r="V46" s="24"/>
    </row>
  </sheetData>
  <mergeCells count="217">
    <mergeCell ref="N46:R46"/>
    <mergeCell ref="J46:K46"/>
    <mergeCell ref="A38:S38"/>
    <mergeCell ref="T38:V38"/>
    <mergeCell ref="B37:D37"/>
    <mergeCell ref="E37:F37"/>
    <mergeCell ref="G37:J37"/>
    <mergeCell ref="K37:L37"/>
    <mergeCell ref="M37:N37"/>
    <mergeCell ref="O37:P37"/>
    <mergeCell ref="Q37:S37"/>
    <mergeCell ref="T37:V37"/>
    <mergeCell ref="A39:S39"/>
    <mergeCell ref="T39:V39"/>
    <mergeCell ref="A40:V40"/>
    <mergeCell ref="A41:V41"/>
    <mergeCell ref="A44:V44"/>
    <mergeCell ref="C46:F46"/>
    <mergeCell ref="A42:V42"/>
    <mergeCell ref="B36:D36"/>
    <mergeCell ref="E36:F36"/>
    <mergeCell ref="G36:J36"/>
    <mergeCell ref="K36:L36"/>
    <mergeCell ref="M36:N36"/>
    <mergeCell ref="O36:P36"/>
    <mergeCell ref="Q36:S36"/>
    <mergeCell ref="T36:V36"/>
    <mergeCell ref="Q34:S34"/>
    <mergeCell ref="T34:V34"/>
    <mergeCell ref="B35:D35"/>
    <mergeCell ref="E35:F35"/>
    <mergeCell ref="G35:J35"/>
    <mergeCell ref="K35:L35"/>
    <mergeCell ref="M35:N35"/>
    <mergeCell ref="O35:P35"/>
    <mergeCell ref="Q35:S35"/>
    <mergeCell ref="T35:V35"/>
    <mergeCell ref="B12:D12"/>
    <mergeCell ref="E12:F12"/>
    <mergeCell ref="G12:J12"/>
    <mergeCell ref="K12:L12"/>
    <mergeCell ref="M12:N12"/>
    <mergeCell ref="O12:P12"/>
    <mergeCell ref="Q12:S12"/>
    <mergeCell ref="T12:V12"/>
    <mergeCell ref="T28:V28"/>
    <mergeCell ref="T24:V24"/>
    <mergeCell ref="Q25:S25"/>
    <mergeCell ref="T25:V25"/>
    <mergeCell ref="T26:V26"/>
    <mergeCell ref="B27:D27"/>
    <mergeCell ref="E27:F27"/>
    <mergeCell ref="G27:J27"/>
    <mergeCell ref="K27:L27"/>
    <mergeCell ref="M27:N27"/>
    <mergeCell ref="B25:D25"/>
    <mergeCell ref="E25:F25"/>
    <mergeCell ref="G25:J25"/>
    <mergeCell ref="K25:L25"/>
    <mergeCell ref="M25:N25"/>
    <mergeCell ref="O25:P25"/>
    <mergeCell ref="T29:V29"/>
    <mergeCell ref="T30:V30"/>
    <mergeCell ref="B28:D28"/>
    <mergeCell ref="E28:F28"/>
    <mergeCell ref="G28:J28"/>
    <mergeCell ref="K28:L28"/>
    <mergeCell ref="M28:N28"/>
    <mergeCell ref="O28:P28"/>
    <mergeCell ref="B30:D30"/>
    <mergeCell ref="E30:F30"/>
    <mergeCell ref="G30:J30"/>
    <mergeCell ref="K30:L30"/>
    <mergeCell ref="M30:N30"/>
    <mergeCell ref="O30:P30"/>
    <mergeCell ref="Q30:S30"/>
    <mergeCell ref="B29:D29"/>
    <mergeCell ref="E29:F29"/>
    <mergeCell ref="G29:J29"/>
    <mergeCell ref="K29:L29"/>
    <mergeCell ref="M29:N29"/>
    <mergeCell ref="O29:P29"/>
    <mergeCell ref="Q29:S29"/>
    <mergeCell ref="Q28:S28"/>
    <mergeCell ref="O27:P27"/>
    <mergeCell ref="Q27:S27"/>
    <mergeCell ref="T27:V27"/>
    <mergeCell ref="B26:D26"/>
    <mergeCell ref="E26:F26"/>
    <mergeCell ref="G26:J26"/>
    <mergeCell ref="K26:L26"/>
    <mergeCell ref="G23:J23"/>
    <mergeCell ref="B24:D24"/>
    <mergeCell ref="E24:F24"/>
    <mergeCell ref="G24:J24"/>
    <mergeCell ref="K24:L24"/>
    <mergeCell ref="M24:N24"/>
    <mergeCell ref="O24:P24"/>
    <mergeCell ref="Q24:S24"/>
    <mergeCell ref="M26:N26"/>
    <mergeCell ref="O26:P26"/>
    <mergeCell ref="Q26:S26"/>
    <mergeCell ref="B22:D22"/>
    <mergeCell ref="E22:F22"/>
    <mergeCell ref="G22:J22"/>
    <mergeCell ref="K22:L22"/>
    <mergeCell ref="M22:N22"/>
    <mergeCell ref="O22:P22"/>
    <mergeCell ref="Q22:S22"/>
    <mergeCell ref="T22:V22"/>
    <mergeCell ref="T20:V20"/>
    <mergeCell ref="T21:V21"/>
    <mergeCell ref="B20:D20"/>
    <mergeCell ref="E20:F20"/>
    <mergeCell ref="G20:J20"/>
    <mergeCell ref="K20:L20"/>
    <mergeCell ref="M20:N20"/>
    <mergeCell ref="O20:P20"/>
    <mergeCell ref="Q20:S20"/>
    <mergeCell ref="A21:S21"/>
    <mergeCell ref="B19:D19"/>
    <mergeCell ref="E19:F19"/>
    <mergeCell ref="G19:J19"/>
    <mergeCell ref="K19:L19"/>
    <mergeCell ref="M19:N19"/>
    <mergeCell ref="O19:P19"/>
    <mergeCell ref="Q19:S19"/>
    <mergeCell ref="T19:V19"/>
    <mergeCell ref="G18:J18"/>
    <mergeCell ref="T16:V16"/>
    <mergeCell ref="B17:D17"/>
    <mergeCell ref="E17:F17"/>
    <mergeCell ref="G17:J17"/>
    <mergeCell ref="K17:L17"/>
    <mergeCell ref="M17:N17"/>
    <mergeCell ref="O17:P17"/>
    <mergeCell ref="Q17:S17"/>
    <mergeCell ref="T17:V17"/>
    <mergeCell ref="G15:J15"/>
    <mergeCell ref="B16:D16"/>
    <mergeCell ref="E16:F16"/>
    <mergeCell ref="G16:J16"/>
    <mergeCell ref="K16:L16"/>
    <mergeCell ref="M16:N16"/>
    <mergeCell ref="O16:P16"/>
    <mergeCell ref="Q16:S16"/>
    <mergeCell ref="A13:S13"/>
    <mergeCell ref="T13:V13"/>
    <mergeCell ref="B14:D14"/>
    <mergeCell ref="E14:F14"/>
    <mergeCell ref="G14:J14"/>
    <mergeCell ref="K14:L14"/>
    <mergeCell ref="M14:N14"/>
    <mergeCell ref="O14:P14"/>
    <mergeCell ref="Q14:S14"/>
    <mergeCell ref="T14:V14"/>
    <mergeCell ref="B11:D11"/>
    <mergeCell ref="E11:F11"/>
    <mergeCell ref="G11:J11"/>
    <mergeCell ref="K11:L11"/>
    <mergeCell ref="M11:N11"/>
    <mergeCell ref="O11:P11"/>
    <mergeCell ref="Q11:S11"/>
    <mergeCell ref="T11:V11"/>
    <mergeCell ref="B10:D10"/>
    <mergeCell ref="E10:F10"/>
    <mergeCell ref="G10:J10"/>
    <mergeCell ref="K10:L10"/>
    <mergeCell ref="M10:N10"/>
    <mergeCell ref="O10:P10"/>
    <mergeCell ref="Q10:S10"/>
    <mergeCell ref="T10:V10"/>
    <mergeCell ref="A8:V8"/>
    <mergeCell ref="B9:D9"/>
    <mergeCell ref="E9:F9"/>
    <mergeCell ref="G9:J9"/>
    <mergeCell ref="K9:L9"/>
    <mergeCell ref="M9:N9"/>
    <mergeCell ref="O9:P9"/>
    <mergeCell ref="Q9:S9"/>
    <mergeCell ref="T9:V9"/>
    <mergeCell ref="A1:V1"/>
    <mergeCell ref="A2:I2"/>
    <mergeCell ref="A3:I3"/>
    <mergeCell ref="O5:P5"/>
    <mergeCell ref="Q5:S5"/>
    <mergeCell ref="A4:M4"/>
    <mergeCell ref="O6:P6"/>
    <mergeCell ref="Q6:S6"/>
    <mergeCell ref="T5:V5"/>
    <mergeCell ref="T6:V6"/>
    <mergeCell ref="A5:K5"/>
    <mergeCell ref="A6:L6"/>
    <mergeCell ref="B31:D31"/>
    <mergeCell ref="E31:F31"/>
    <mergeCell ref="G31:J31"/>
    <mergeCell ref="K31:L31"/>
    <mergeCell ref="M31:N31"/>
    <mergeCell ref="O31:P31"/>
    <mergeCell ref="Q31:S31"/>
    <mergeCell ref="T31:V31"/>
    <mergeCell ref="A32:S32"/>
    <mergeCell ref="T32:V32"/>
    <mergeCell ref="B33:D33"/>
    <mergeCell ref="E33:F33"/>
    <mergeCell ref="G33:J33"/>
    <mergeCell ref="K33:L33"/>
    <mergeCell ref="M33:N33"/>
    <mergeCell ref="O33:P33"/>
    <mergeCell ref="Q33:S33"/>
    <mergeCell ref="T33:V33"/>
    <mergeCell ref="B34:D34"/>
    <mergeCell ref="E34:F34"/>
    <mergeCell ref="G34:J34"/>
    <mergeCell ref="K34:L34"/>
    <mergeCell ref="M34:N34"/>
    <mergeCell ref="O34:P34"/>
  </mergeCells>
  <pageMargins left="0.511811024" right="0.511811024" top="0.78740157499999996" bottom="0.78740157499999996" header="0.31496062000000002" footer="0.31496062000000002"/>
  <pageSetup paperSize="9" scale="98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opLeftCell="A25" zoomScale="110" zoomScaleNormal="110" workbookViewId="0">
      <selection activeCell="A43" sqref="A43:V45"/>
    </sheetView>
  </sheetViews>
  <sheetFormatPr defaultRowHeight="13.2" x14ac:dyDescent="0.25"/>
  <cols>
    <col min="1" max="1" width="5.6640625" customWidth="1"/>
    <col min="3" max="3" width="1.77734375" customWidth="1"/>
    <col min="4" max="4" width="0.44140625" customWidth="1"/>
    <col min="5" max="5" width="5.33203125" customWidth="1"/>
    <col min="6" max="6" width="6.21875" customWidth="1"/>
    <col min="8" max="8" width="14.33203125" customWidth="1"/>
    <col min="9" max="9" width="15.109375" customWidth="1"/>
    <col min="10" max="10" width="23.88671875" customWidth="1"/>
    <col min="11" max="12" width="4.6640625" customWidth="1"/>
    <col min="13" max="13" width="3.33203125" customWidth="1"/>
    <col min="15" max="15" width="5" customWidth="1"/>
    <col min="16" max="16" width="7.5546875" customWidth="1"/>
    <col min="17" max="17" width="5.109375" customWidth="1"/>
    <col min="18" max="18" width="3.5546875" customWidth="1"/>
    <col min="19" max="19" width="6.5546875" customWidth="1"/>
    <col min="20" max="20" width="5.44140625" customWidth="1"/>
    <col min="21" max="21" width="3.88671875" customWidth="1"/>
    <col min="22" max="22" width="4.77734375" customWidth="1"/>
  </cols>
  <sheetData>
    <row r="1" spans="1:22" ht="16.2" thickBot="1" x14ac:dyDescent="0.3">
      <c r="A1" s="126" t="s">
        <v>99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8"/>
    </row>
    <row r="2" spans="1:22" x14ac:dyDescent="0.25">
      <c r="A2" s="129" t="s">
        <v>15</v>
      </c>
      <c r="B2" s="129"/>
      <c r="C2" s="129"/>
      <c r="D2" s="129"/>
      <c r="E2" s="129"/>
      <c r="F2" s="129"/>
      <c r="G2" s="129"/>
      <c r="H2" s="129"/>
      <c r="I2" s="129"/>
      <c r="V2" s="3"/>
    </row>
    <row r="3" spans="1:22" x14ac:dyDescent="0.25">
      <c r="A3" s="130" t="s">
        <v>102</v>
      </c>
      <c r="B3" s="129"/>
      <c r="C3" s="129"/>
      <c r="D3" s="129"/>
      <c r="E3" s="129"/>
      <c r="F3" s="129"/>
      <c r="G3" s="129"/>
      <c r="H3" s="129"/>
      <c r="I3" s="129"/>
      <c r="V3" s="3"/>
    </row>
    <row r="4" spans="1:22" x14ac:dyDescent="0.25">
      <c r="A4" s="129" t="s">
        <v>16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V4" s="3"/>
    </row>
    <row r="5" spans="1:22" x14ac:dyDescent="0.25">
      <c r="A5" s="143" t="s">
        <v>21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75"/>
      <c r="M5" s="75"/>
      <c r="N5" s="5"/>
      <c r="O5" s="131" t="s">
        <v>18</v>
      </c>
      <c r="P5" s="132"/>
      <c r="Q5" s="133" t="s">
        <v>17</v>
      </c>
      <c r="R5" s="134"/>
      <c r="S5" s="135"/>
      <c r="T5" s="133" t="s">
        <v>20</v>
      </c>
      <c r="U5" s="134"/>
      <c r="V5" s="139"/>
    </row>
    <row r="6" spans="1:22" ht="13.8" thickBot="1" x14ac:dyDescent="0.3">
      <c r="A6" s="144" t="s">
        <v>14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76"/>
      <c r="N6" s="83"/>
      <c r="O6" s="136">
        <v>43678</v>
      </c>
      <c r="P6" s="137"/>
      <c r="Q6" s="138" t="s">
        <v>19</v>
      </c>
      <c r="R6" s="137"/>
      <c r="S6" s="137"/>
      <c r="T6" s="140">
        <v>25.66</v>
      </c>
      <c r="U6" s="141"/>
      <c r="V6" s="142"/>
    </row>
    <row r="7" spans="1:22" ht="13.8" thickBot="1" x14ac:dyDescent="0.3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5"/>
      <c r="O7" s="1"/>
      <c r="P7" s="1"/>
      <c r="Q7" s="1"/>
      <c r="R7" s="1"/>
      <c r="S7" s="6"/>
      <c r="T7" s="1"/>
      <c r="U7" s="1"/>
      <c r="V7" s="1"/>
    </row>
    <row r="8" spans="1:22" ht="13.8" thickBot="1" x14ac:dyDescent="0.3">
      <c r="A8" s="146" t="s">
        <v>30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1:22" ht="21" customHeight="1" x14ac:dyDescent="0.25">
      <c r="A9" s="77" t="s">
        <v>22</v>
      </c>
      <c r="B9" s="147" t="s">
        <v>23</v>
      </c>
      <c r="C9" s="147"/>
      <c r="D9" s="147"/>
      <c r="E9" s="147" t="s">
        <v>24</v>
      </c>
      <c r="F9" s="147"/>
      <c r="G9" s="147" t="s">
        <v>25</v>
      </c>
      <c r="H9" s="147"/>
      <c r="I9" s="147"/>
      <c r="J9" s="147"/>
      <c r="K9" s="148" t="s">
        <v>26</v>
      </c>
      <c r="L9" s="148"/>
      <c r="M9" s="148" t="s">
        <v>29</v>
      </c>
      <c r="N9" s="148"/>
      <c r="O9" s="148" t="s">
        <v>27</v>
      </c>
      <c r="P9" s="148"/>
      <c r="Q9" s="148" t="s">
        <v>90</v>
      </c>
      <c r="R9" s="148"/>
      <c r="S9" s="148"/>
      <c r="T9" s="148" t="s">
        <v>28</v>
      </c>
      <c r="U9" s="148"/>
      <c r="V9" s="148"/>
    </row>
    <row r="10" spans="1:22" x14ac:dyDescent="0.2">
      <c r="A10" s="59">
        <v>1</v>
      </c>
      <c r="B10" s="152"/>
      <c r="C10" s="153"/>
      <c r="D10" s="154"/>
      <c r="E10" s="152"/>
      <c r="F10" s="154"/>
      <c r="G10" s="155" t="s">
        <v>33</v>
      </c>
      <c r="H10" s="156"/>
      <c r="I10" s="156"/>
      <c r="J10" s="157"/>
      <c r="K10" s="152"/>
      <c r="L10" s="154"/>
      <c r="M10" s="152"/>
      <c r="N10" s="154"/>
      <c r="O10" s="152"/>
      <c r="P10" s="154"/>
      <c r="Q10" s="158"/>
      <c r="R10" s="159"/>
      <c r="S10" s="160"/>
      <c r="T10" s="161"/>
      <c r="U10" s="162"/>
      <c r="V10" s="163"/>
    </row>
    <row r="11" spans="1:22" x14ac:dyDescent="0.25">
      <c r="A11" s="4" t="s">
        <v>1</v>
      </c>
      <c r="B11" s="100" t="s">
        <v>2</v>
      </c>
      <c r="C11" s="101"/>
      <c r="D11" s="102"/>
      <c r="E11" s="105">
        <v>99814</v>
      </c>
      <c r="F11" s="106"/>
      <c r="G11" s="100" t="s">
        <v>91</v>
      </c>
      <c r="H11" s="101"/>
      <c r="I11" s="101"/>
      <c r="J11" s="102"/>
      <c r="K11" s="105" t="s">
        <v>0</v>
      </c>
      <c r="L11" s="106"/>
      <c r="M11" s="117">
        <v>1261.3599999999999</v>
      </c>
      <c r="N11" s="119"/>
      <c r="O11" s="107"/>
      <c r="P11" s="108"/>
      <c r="Q11" s="114">
        <f>((O11*($T$6/100))+O11)</f>
        <v>0</v>
      </c>
      <c r="R11" s="115"/>
      <c r="S11" s="116"/>
      <c r="T11" s="149">
        <f>Q11*M11</f>
        <v>0</v>
      </c>
      <c r="U11" s="150"/>
      <c r="V11" s="151"/>
    </row>
    <row r="12" spans="1:22" ht="22.8" customHeight="1" x14ac:dyDescent="0.25">
      <c r="A12" s="4" t="s">
        <v>40</v>
      </c>
      <c r="B12" s="100" t="s">
        <v>2</v>
      </c>
      <c r="C12" s="101"/>
      <c r="D12" s="102"/>
      <c r="E12" s="105">
        <v>78472</v>
      </c>
      <c r="F12" s="106"/>
      <c r="G12" s="100" t="s">
        <v>41</v>
      </c>
      <c r="H12" s="101"/>
      <c r="I12" s="101"/>
      <c r="J12" s="102"/>
      <c r="K12" s="105" t="s">
        <v>0</v>
      </c>
      <c r="L12" s="106"/>
      <c r="M12" s="117">
        <f>M11</f>
        <v>1261.3599999999999</v>
      </c>
      <c r="N12" s="119"/>
      <c r="O12" s="107"/>
      <c r="P12" s="108"/>
      <c r="Q12" s="114">
        <f>((O12*($T$6/100))+O12)</f>
        <v>0</v>
      </c>
      <c r="R12" s="115"/>
      <c r="S12" s="116"/>
      <c r="T12" s="149">
        <f>Q12*M12</f>
        <v>0</v>
      </c>
      <c r="U12" s="150"/>
      <c r="V12" s="151"/>
    </row>
    <row r="13" spans="1:22" x14ac:dyDescent="0.25">
      <c r="A13" s="120" t="s">
        <v>31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2"/>
      <c r="T13" s="123">
        <f>SUM(T11:V12)</f>
        <v>0</v>
      </c>
      <c r="U13" s="124"/>
      <c r="V13" s="125"/>
    </row>
    <row r="14" spans="1:22" x14ac:dyDescent="0.25">
      <c r="A14" s="7">
        <v>2</v>
      </c>
      <c r="B14" s="86"/>
      <c r="C14" s="87"/>
      <c r="D14" s="88"/>
      <c r="E14" s="89"/>
      <c r="F14" s="90"/>
      <c r="G14" s="91" t="s">
        <v>30</v>
      </c>
      <c r="H14" s="92"/>
      <c r="I14" s="92"/>
      <c r="J14" s="93"/>
      <c r="K14" s="86"/>
      <c r="L14" s="88"/>
      <c r="M14" s="89"/>
      <c r="N14" s="90"/>
      <c r="O14" s="86"/>
      <c r="P14" s="88"/>
      <c r="Q14" s="94"/>
      <c r="R14" s="95"/>
      <c r="S14" s="96"/>
      <c r="T14" s="164"/>
      <c r="U14" s="165"/>
      <c r="V14" s="166"/>
    </row>
    <row r="15" spans="1:22" x14ac:dyDescent="0.25">
      <c r="A15" s="7" t="s">
        <v>50</v>
      </c>
      <c r="B15" s="67"/>
      <c r="C15" s="68"/>
      <c r="D15" s="69"/>
      <c r="E15" s="70"/>
      <c r="F15" s="71"/>
      <c r="G15" s="91" t="s">
        <v>53</v>
      </c>
      <c r="H15" s="92"/>
      <c r="I15" s="92"/>
      <c r="J15" s="93"/>
      <c r="K15" s="67"/>
      <c r="L15" s="69"/>
      <c r="M15" s="70"/>
      <c r="N15" s="71"/>
      <c r="O15" s="67"/>
      <c r="P15" s="69"/>
      <c r="Q15" s="72"/>
      <c r="R15" s="73"/>
      <c r="S15" s="74"/>
      <c r="T15" s="78"/>
      <c r="U15" s="79"/>
      <c r="V15" s="80"/>
    </row>
    <row r="16" spans="1:22" x14ac:dyDescent="0.25">
      <c r="A16" s="4" t="s">
        <v>51</v>
      </c>
      <c r="B16" s="100" t="s">
        <v>2</v>
      </c>
      <c r="C16" s="101"/>
      <c r="D16" s="102"/>
      <c r="E16" s="103">
        <v>72943</v>
      </c>
      <c r="F16" s="104"/>
      <c r="G16" s="100" t="s">
        <v>3</v>
      </c>
      <c r="H16" s="101"/>
      <c r="I16" s="101"/>
      <c r="J16" s="102"/>
      <c r="K16" s="105" t="s">
        <v>0</v>
      </c>
      <c r="L16" s="106"/>
      <c r="M16" s="117">
        <v>1261.3599999999999</v>
      </c>
      <c r="N16" s="119"/>
      <c r="O16" s="107"/>
      <c r="P16" s="108"/>
      <c r="Q16" s="114">
        <f>((O16*($T$6/100))+O16)</f>
        <v>0</v>
      </c>
      <c r="R16" s="115"/>
      <c r="S16" s="116"/>
      <c r="T16" s="149">
        <f>Q16*M16</f>
        <v>0</v>
      </c>
      <c r="U16" s="150"/>
      <c r="V16" s="151"/>
    </row>
    <row r="17" spans="1:22" ht="29.4" customHeight="1" x14ac:dyDescent="0.25">
      <c r="A17" s="4" t="s">
        <v>52</v>
      </c>
      <c r="B17" s="100" t="s">
        <v>2</v>
      </c>
      <c r="C17" s="101"/>
      <c r="D17" s="102"/>
      <c r="E17" s="167">
        <v>95994</v>
      </c>
      <c r="F17" s="168"/>
      <c r="G17" s="100" t="s">
        <v>92</v>
      </c>
      <c r="H17" s="101"/>
      <c r="I17" s="101"/>
      <c r="J17" s="102"/>
      <c r="K17" s="105" t="s">
        <v>4</v>
      </c>
      <c r="L17" s="106"/>
      <c r="M17" s="107">
        <f>M16*0.04</f>
        <v>50.4544</v>
      </c>
      <c r="N17" s="108"/>
      <c r="O17" s="107"/>
      <c r="P17" s="108"/>
      <c r="Q17" s="114">
        <f>((O17*($T$6/100))+O17)</f>
        <v>0</v>
      </c>
      <c r="R17" s="115"/>
      <c r="S17" s="116"/>
      <c r="T17" s="149">
        <f>Q17*M17</f>
        <v>0</v>
      </c>
      <c r="U17" s="150"/>
      <c r="V17" s="151"/>
    </row>
    <row r="18" spans="1:22" x14ac:dyDescent="0.25">
      <c r="A18" s="7" t="s">
        <v>54</v>
      </c>
      <c r="B18" s="67"/>
      <c r="C18" s="68"/>
      <c r="D18" s="69"/>
      <c r="E18" s="70"/>
      <c r="F18" s="71"/>
      <c r="G18" s="91" t="s">
        <v>57</v>
      </c>
      <c r="H18" s="92"/>
      <c r="I18" s="92"/>
      <c r="J18" s="93"/>
      <c r="K18" s="67"/>
      <c r="L18" s="69"/>
      <c r="M18" s="70"/>
      <c r="N18" s="71"/>
      <c r="O18" s="67"/>
      <c r="P18" s="69"/>
      <c r="Q18" s="72"/>
      <c r="R18" s="73"/>
      <c r="S18" s="74"/>
      <c r="T18" s="78"/>
      <c r="U18" s="79"/>
      <c r="V18" s="80"/>
    </row>
    <row r="19" spans="1:22" ht="21" customHeight="1" x14ac:dyDescent="0.25">
      <c r="A19" s="4" t="s">
        <v>55</v>
      </c>
      <c r="B19" s="100" t="s">
        <v>2</v>
      </c>
      <c r="C19" s="101"/>
      <c r="D19" s="102"/>
      <c r="E19" s="103">
        <v>93593</v>
      </c>
      <c r="F19" s="104"/>
      <c r="G19" s="100" t="s">
        <v>5</v>
      </c>
      <c r="H19" s="101"/>
      <c r="I19" s="101"/>
      <c r="J19" s="102"/>
      <c r="K19" s="105" t="s">
        <v>61</v>
      </c>
      <c r="L19" s="106"/>
      <c r="M19" s="117">
        <f>M17*65</f>
        <v>3279.5360000000001</v>
      </c>
      <c r="N19" s="119"/>
      <c r="O19" s="107"/>
      <c r="P19" s="108"/>
      <c r="Q19" s="114">
        <f>((O19*($T$6/100))+O19)</f>
        <v>0</v>
      </c>
      <c r="R19" s="115"/>
      <c r="S19" s="116"/>
      <c r="T19" s="149">
        <f>Q19*M19</f>
        <v>0</v>
      </c>
      <c r="U19" s="150"/>
      <c r="V19" s="151"/>
    </row>
    <row r="20" spans="1:22" ht="24.6" customHeight="1" x14ac:dyDescent="0.25">
      <c r="A20" s="4" t="s">
        <v>56</v>
      </c>
      <c r="B20" s="109" t="s">
        <v>2</v>
      </c>
      <c r="C20" s="110"/>
      <c r="D20" s="111"/>
      <c r="E20" s="169">
        <v>72891</v>
      </c>
      <c r="F20" s="170"/>
      <c r="G20" s="109" t="s">
        <v>59</v>
      </c>
      <c r="H20" s="110"/>
      <c r="I20" s="110"/>
      <c r="J20" s="111"/>
      <c r="K20" s="112" t="s">
        <v>60</v>
      </c>
      <c r="L20" s="113"/>
      <c r="M20" s="149">
        <f>M17</f>
        <v>50.4544</v>
      </c>
      <c r="N20" s="151"/>
      <c r="O20" s="171"/>
      <c r="P20" s="172"/>
      <c r="Q20" s="114">
        <f>((O20*($T$6/100))+O20)</f>
        <v>0</v>
      </c>
      <c r="R20" s="115"/>
      <c r="S20" s="116"/>
      <c r="T20" s="149">
        <f>Q20*M20</f>
        <v>0</v>
      </c>
      <c r="U20" s="150"/>
      <c r="V20" s="151"/>
    </row>
    <row r="21" spans="1:22" x14ac:dyDescent="0.25">
      <c r="A21" s="120" t="s">
        <v>32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2"/>
      <c r="T21" s="123">
        <f>SUM(T16:V20)</f>
        <v>0</v>
      </c>
      <c r="U21" s="124"/>
      <c r="V21" s="125"/>
    </row>
    <row r="22" spans="1:22" x14ac:dyDescent="0.25">
      <c r="A22" s="7">
        <v>3</v>
      </c>
      <c r="B22" s="86"/>
      <c r="C22" s="87"/>
      <c r="D22" s="88"/>
      <c r="E22" s="89"/>
      <c r="F22" s="90"/>
      <c r="G22" s="91" t="s">
        <v>62</v>
      </c>
      <c r="H22" s="87"/>
      <c r="I22" s="87"/>
      <c r="J22" s="88"/>
      <c r="K22" s="86"/>
      <c r="L22" s="88"/>
      <c r="M22" s="89"/>
      <c r="N22" s="90"/>
      <c r="O22" s="86"/>
      <c r="P22" s="88"/>
      <c r="Q22" s="94"/>
      <c r="R22" s="95"/>
      <c r="S22" s="96"/>
      <c r="T22" s="164"/>
      <c r="U22" s="165"/>
      <c r="V22" s="166"/>
    </row>
    <row r="23" spans="1:22" x14ac:dyDescent="0.25">
      <c r="A23" s="7" t="s">
        <v>38</v>
      </c>
      <c r="B23" s="67"/>
      <c r="C23" s="68"/>
      <c r="D23" s="69"/>
      <c r="E23" s="70"/>
      <c r="F23" s="71"/>
      <c r="G23" s="91" t="s">
        <v>34</v>
      </c>
      <c r="H23" s="175"/>
      <c r="I23" s="175"/>
      <c r="J23" s="176"/>
      <c r="K23" s="67"/>
      <c r="L23" s="69"/>
      <c r="M23" s="70"/>
      <c r="N23" s="71"/>
      <c r="O23" s="67"/>
      <c r="P23" s="69"/>
      <c r="Q23" s="72"/>
      <c r="R23" s="73"/>
      <c r="S23" s="74"/>
      <c r="T23" s="78"/>
      <c r="U23" s="79"/>
      <c r="V23" s="80"/>
    </row>
    <row r="24" spans="1:22" ht="24.6" customHeight="1" x14ac:dyDescent="0.25">
      <c r="A24" s="8" t="s">
        <v>63</v>
      </c>
      <c r="B24" s="100" t="s">
        <v>2</v>
      </c>
      <c r="C24" s="101"/>
      <c r="D24" s="102"/>
      <c r="E24" s="103">
        <v>72947</v>
      </c>
      <c r="F24" s="104"/>
      <c r="G24" s="100" t="s">
        <v>6</v>
      </c>
      <c r="H24" s="101"/>
      <c r="I24" s="101"/>
      <c r="J24" s="102"/>
      <c r="K24" s="105" t="s">
        <v>0</v>
      </c>
      <c r="L24" s="106"/>
      <c r="M24" s="107">
        <v>48.14</v>
      </c>
      <c r="N24" s="108"/>
      <c r="O24" s="107"/>
      <c r="P24" s="108"/>
      <c r="Q24" s="114">
        <f>((O24*($T$6/100))+O24)</f>
        <v>0</v>
      </c>
      <c r="R24" s="115"/>
      <c r="S24" s="116"/>
      <c r="T24" s="149">
        <f>Q24*M24</f>
        <v>0</v>
      </c>
      <c r="U24" s="150"/>
      <c r="V24" s="151"/>
    </row>
    <row r="25" spans="1:22" x14ac:dyDescent="0.25">
      <c r="A25" s="7" t="s">
        <v>64</v>
      </c>
      <c r="B25" s="86"/>
      <c r="C25" s="87"/>
      <c r="D25" s="88"/>
      <c r="E25" s="89"/>
      <c r="F25" s="90"/>
      <c r="G25" s="91" t="s">
        <v>35</v>
      </c>
      <c r="H25" s="87"/>
      <c r="I25" s="87"/>
      <c r="J25" s="88"/>
      <c r="K25" s="86"/>
      <c r="L25" s="88"/>
      <c r="M25" s="89"/>
      <c r="N25" s="90"/>
      <c r="O25" s="86"/>
      <c r="P25" s="88"/>
      <c r="Q25" s="94"/>
      <c r="R25" s="95"/>
      <c r="S25" s="96"/>
      <c r="T25" s="164"/>
      <c r="U25" s="165"/>
      <c r="V25" s="166"/>
    </row>
    <row r="26" spans="1:22" x14ac:dyDescent="0.25">
      <c r="A26" s="4" t="s">
        <v>65</v>
      </c>
      <c r="B26" s="109" t="s">
        <v>46</v>
      </c>
      <c r="C26" s="110"/>
      <c r="D26" s="111"/>
      <c r="E26" s="112">
        <v>7264</v>
      </c>
      <c r="F26" s="113"/>
      <c r="G26" s="109" t="s">
        <v>47</v>
      </c>
      <c r="H26" s="173"/>
      <c r="I26" s="173"/>
      <c r="J26" s="174"/>
      <c r="K26" s="105" t="s">
        <v>7</v>
      </c>
      <c r="L26" s="106"/>
      <c r="M26" s="107">
        <v>1.04</v>
      </c>
      <c r="N26" s="108"/>
      <c r="O26" s="107"/>
      <c r="P26" s="108"/>
      <c r="Q26" s="114">
        <f t="shared" ref="Q26:Q30" si="0">((O26*($T$6/100))+O26)</f>
        <v>0</v>
      </c>
      <c r="R26" s="115"/>
      <c r="S26" s="116"/>
      <c r="T26" s="117">
        <f t="shared" ref="T26:T30" si="1">Q26*M26</f>
        <v>0</v>
      </c>
      <c r="U26" s="118"/>
      <c r="V26" s="119"/>
    </row>
    <row r="27" spans="1:22" ht="21.6" customHeight="1" x14ac:dyDescent="0.25">
      <c r="A27" s="4" t="s">
        <v>66</v>
      </c>
      <c r="B27" s="109" t="s">
        <v>43</v>
      </c>
      <c r="C27" s="110"/>
      <c r="D27" s="111"/>
      <c r="E27" s="112">
        <v>7696</v>
      </c>
      <c r="F27" s="113"/>
      <c r="G27" s="109" t="s">
        <v>44</v>
      </c>
      <c r="H27" s="173"/>
      <c r="I27" s="173"/>
      <c r="J27" s="174"/>
      <c r="K27" s="105" t="s">
        <v>45</v>
      </c>
      <c r="L27" s="106"/>
      <c r="M27" s="107">
        <v>5.4</v>
      </c>
      <c r="N27" s="108"/>
      <c r="O27" s="107"/>
      <c r="P27" s="108"/>
      <c r="Q27" s="114">
        <f t="shared" si="0"/>
        <v>0</v>
      </c>
      <c r="R27" s="115"/>
      <c r="S27" s="116"/>
      <c r="T27" s="117">
        <f t="shared" si="1"/>
        <v>0</v>
      </c>
      <c r="U27" s="118"/>
      <c r="V27" s="119"/>
    </row>
    <row r="28" spans="1:22" ht="20.399999999999999" customHeight="1" x14ac:dyDescent="0.25">
      <c r="A28" s="4" t="s">
        <v>67</v>
      </c>
      <c r="B28" s="109" t="s">
        <v>2</v>
      </c>
      <c r="C28" s="110"/>
      <c r="D28" s="111"/>
      <c r="E28" s="169">
        <v>96522</v>
      </c>
      <c r="F28" s="170"/>
      <c r="G28" s="109" t="s">
        <v>8</v>
      </c>
      <c r="H28" s="110"/>
      <c r="I28" s="110"/>
      <c r="J28" s="111"/>
      <c r="K28" s="105" t="s">
        <v>9</v>
      </c>
      <c r="L28" s="106"/>
      <c r="M28" s="107">
        <v>0.09</v>
      </c>
      <c r="N28" s="108"/>
      <c r="O28" s="107"/>
      <c r="P28" s="108"/>
      <c r="Q28" s="114">
        <f t="shared" si="0"/>
        <v>0</v>
      </c>
      <c r="R28" s="115"/>
      <c r="S28" s="116"/>
      <c r="T28" s="117">
        <f t="shared" si="1"/>
        <v>0</v>
      </c>
      <c r="U28" s="118"/>
      <c r="V28" s="119"/>
    </row>
    <row r="29" spans="1:22" ht="19.8" customHeight="1" x14ac:dyDescent="0.25">
      <c r="A29" s="4" t="s">
        <v>68</v>
      </c>
      <c r="B29" s="109" t="s">
        <v>2</v>
      </c>
      <c r="C29" s="110"/>
      <c r="D29" s="111"/>
      <c r="E29" s="169">
        <v>94965</v>
      </c>
      <c r="F29" s="170"/>
      <c r="G29" s="109" t="s">
        <v>10</v>
      </c>
      <c r="H29" s="110"/>
      <c r="I29" s="110"/>
      <c r="J29" s="111"/>
      <c r="K29" s="105" t="s">
        <v>9</v>
      </c>
      <c r="L29" s="106"/>
      <c r="M29" s="107">
        <v>0.09</v>
      </c>
      <c r="N29" s="108"/>
      <c r="O29" s="107"/>
      <c r="P29" s="108"/>
      <c r="Q29" s="114">
        <f t="shared" si="0"/>
        <v>0</v>
      </c>
      <c r="R29" s="115"/>
      <c r="S29" s="116"/>
      <c r="T29" s="117">
        <f t="shared" si="1"/>
        <v>0</v>
      </c>
      <c r="U29" s="118"/>
      <c r="V29" s="119"/>
    </row>
    <row r="30" spans="1:22" x14ac:dyDescent="0.25">
      <c r="A30" s="4" t="s">
        <v>69</v>
      </c>
      <c r="B30" s="109" t="s">
        <v>2</v>
      </c>
      <c r="C30" s="110"/>
      <c r="D30" s="111"/>
      <c r="E30" s="112" t="s">
        <v>11</v>
      </c>
      <c r="F30" s="113"/>
      <c r="G30" s="109" t="s">
        <v>12</v>
      </c>
      <c r="H30" s="110"/>
      <c r="I30" s="110"/>
      <c r="J30" s="111"/>
      <c r="K30" s="105" t="s">
        <v>9</v>
      </c>
      <c r="L30" s="106"/>
      <c r="M30" s="107">
        <v>0.09</v>
      </c>
      <c r="N30" s="108"/>
      <c r="O30" s="107"/>
      <c r="P30" s="108"/>
      <c r="Q30" s="114">
        <f t="shared" si="0"/>
        <v>0</v>
      </c>
      <c r="R30" s="115"/>
      <c r="S30" s="116"/>
      <c r="T30" s="117">
        <f t="shared" si="1"/>
        <v>0</v>
      </c>
      <c r="U30" s="118"/>
      <c r="V30" s="119"/>
    </row>
    <row r="31" spans="1:22" x14ac:dyDescent="0.25">
      <c r="A31" s="120" t="s">
        <v>37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2"/>
      <c r="T31" s="123">
        <f>SUM(T24:V30)</f>
        <v>0</v>
      </c>
      <c r="U31" s="124"/>
      <c r="V31" s="125"/>
    </row>
    <row r="32" spans="1:22" x14ac:dyDescent="0.25">
      <c r="A32" s="7">
        <v>4</v>
      </c>
      <c r="B32" s="86"/>
      <c r="C32" s="87"/>
      <c r="D32" s="88"/>
      <c r="E32" s="89"/>
      <c r="F32" s="90"/>
      <c r="G32" s="91" t="s">
        <v>75</v>
      </c>
      <c r="H32" s="92"/>
      <c r="I32" s="92"/>
      <c r="J32" s="93"/>
      <c r="K32" s="86"/>
      <c r="L32" s="88"/>
      <c r="M32" s="89"/>
      <c r="N32" s="90"/>
      <c r="O32" s="86"/>
      <c r="P32" s="88"/>
      <c r="Q32" s="94"/>
      <c r="R32" s="95"/>
      <c r="S32" s="96"/>
      <c r="T32" s="97"/>
      <c r="U32" s="98"/>
      <c r="V32" s="99"/>
    </row>
    <row r="33" spans="1:22" x14ac:dyDescent="0.25">
      <c r="A33" s="36" t="s">
        <v>49</v>
      </c>
      <c r="B33" s="100" t="s">
        <v>95</v>
      </c>
      <c r="C33" s="101"/>
      <c r="D33" s="102"/>
      <c r="E33" s="103">
        <v>1</v>
      </c>
      <c r="F33" s="104"/>
      <c r="G33" s="100" t="s">
        <v>71</v>
      </c>
      <c r="H33" s="101" t="s">
        <v>71</v>
      </c>
      <c r="I33" s="101" t="s">
        <v>71</v>
      </c>
      <c r="J33" s="102" t="s">
        <v>71</v>
      </c>
      <c r="K33" s="105" t="s">
        <v>42</v>
      </c>
      <c r="L33" s="106"/>
      <c r="M33" s="107">
        <v>1</v>
      </c>
      <c r="N33" s="108">
        <v>4</v>
      </c>
      <c r="O33" s="107"/>
      <c r="P33" s="108"/>
      <c r="Q33" s="114">
        <f>((O33*($T$6/100))+O33)</f>
        <v>0</v>
      </c>
      <c r="R33" s="115"/>
      <c r="S33" s="116"/>
      <c r="T33" s="149">
        <f>Q33*M33</f>
        <v>0</v>
      </c>
      <c r="U33" s="150"/>
      <c r="V33" s="151"/>
    </row>
    <row r="34" spans="1:22" x14ac:dyDescent="0.25">
      <c r="A34" s="36" t="s">
        <v>86</v>
      </c>
      <c r="B34" s="100" t="s">
        <v>95</v>
      </c>
      <c r="C34" s="101"/>
      <c r="D34" s="102"/>
      <c r="E34" s="103">
        <v>2</v>
      </c>
      <c r="F34" s="104"/>
      <c r="G34" s="100" t="s">
        <v>72</v>
      </c>
      <c r="H34" s="101" t="s">
        <v>72</v>
      </c>
      <c r="I34" s="101" t="s">
        <v>72</v>
      </c>
      <c r="J34" s="102" t="s">
        <v>72</v>
      </c>
      <c r="K34" s="105" t="s">
        <v>42</v>
      </c>
      <c r="L34" s="106"/>
      <c r="M34" s="107">
        <v>2</v>
      </c>
      <c r="N34" s="108">
        <v>2</v>
      </c>
      <c r="O34" s="107"/>
      <c r="P34" s="108"/>
      <c r="Q34" s="114">
        <f>((O34*($T$6/100))+O34)</f>
        <v>0</v>
      </c>
      <c r="R34" s="115"/>
      <c r="S34" s="116"/>
      <c r="T34" s="149">
        <f>Q34*M34</f>
        <v>0</v>
      </c>
      <c r="U34" s="150"/>
      <c r="V34" s="151"/>
    </row>
    <row r="35" spans="1:22" x14ac:dyDescent="0.25">
      <c r="A35" s="36" t="s">
        <v>87</v>
      </c>
      <c r="B35" s="100" t="s">
        <v>95</v>
      </c>
      <c r="C35" s="101"/>
      <c r="D35" s="102"/>
      <c r="E35" s="103">
        <v>3</v>
      </c>
      <c r="F35" s="104"/>
      <c r="G35" s="100" t="s">
        <v>73</v>
      </c>
      <c r="H35" s="101" t="s">
        <v>73</v>
      </c>
      <c r="I35" s="101" t="s">
        <v>73</v>
      </c>
      <c r="J35" s="102" t="s">
        <v>73</v>
      </c>
      <c r="K35" s="105" t="s">
        <v>42</v>
      </c>
      <c r="L35" s="106"/>
      <c r="M35" s="107">
        <v>1</v>
      </c>
      <c r="N35" s="108">
        <v>4</v>
      </c>
      <c r="O35" s="107"/>
      <c r="P35" s="108"/>
      <c r="Q35" s="114">
        <f>((O35*($T$6/100))+O35)</f>
        <v>0</v>
      </c>
      <c r="R35" s="115"/>
      <c r="S35" s="116"/>
      <c r="T35" s="149">
        <f>Q35*M35</f>
        <v>0</v>
      </c>
      <c r="U35" s="150"/>
      <c r="V35" s="151"/>
    </row>
    <row r="36" spans="1:22" x14ac:dyDescent="0.25">
      <c r="A36" s="36" t="s">
        <v>88</v>
      </c>
      <c r="B36" s="100" t="s">
        <v>95</v>
      </c>
      <c r="C36" s="101"/>
      <c r="D36" s="102"/>
      <c r="E36" s="103">
        <v>4</v>
      </c>
      <c r="F36" s="104"/>
      <c r="G36" s="100" t="s">
        <v>74</v>
      </c>
      <c r="H36" s="101" t="s">
        <v>74</v>
      </c>
      <c r="I36" s="101" t="s">
        <v>74</v>
      </c>
      <c r="J36" s="102" t="s">
        <v>74</v>
      </c>
      <c r="K36" s="105" t="s">
        <v>42</v>
      </c>
      <c r="L36" s="106"/>
      <c r="M36" s="107">
        <v>1</v>
      </c>
      <c r="N36" s="108">
        <v>4</v>
      </c>
      <c r="O36" s="107"/>
      <c r="P36" s="108"/>
      <c r="Q36" s="114">
        <f>((O36*($T$6/100))+O36)</f>
        <v>0</v>
      </c>
      <c r="R36" s="115"/>
      <c r="S36" s="116"/>
      <c r="T36" s="149">
        <f>Q36*M36</f>
        <v>0</v>
      </c>
      <c r="U36" s="150"/>
      <c r="V36" s="151"/>
    </row>
    <row r="37" spans="1:22" x14ac:dyDescent="0.25">
      <c r="A37" s="120" t="s">
        <v>37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2"/>
      <c r="T37" s="123">
        <f>SUM(T33:V36)</f>
        <v>0</v>
      </c>
      <c r="U37" s="124"/>
      <c r="V37" s="125"/>
    </row>
    <row r="38" spans="1:22" x14ac:dyDescent="0.25">
      <c r="A38" s="120" t="s">
        <v>28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2"/>
      <c r="T38" s="123">
        <f>T31+T21+T13+T37</f>
        <v>0</v>
      </c>
      <c r="U38" s="124"/>
      <c r="V38" s="125"/>
    </row>
    <row r="39" spans="1:22" x14ac:dyDescent="0.2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</row>
    <row r="40" spans="1:22" x14ac:dyDescent="0.25">
      <c r="A40" s="229" t="s">
        <v>13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1"/>
    </row>
    <row r="41" spans="1:22" x14ac:dyDescent="0.25">
      <c r="A41" s="235" t="s">
        <v>106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7"/>
    </row>
    <row r="42" spans="1:22" x14ac:dyDescent="0.25">
      <c r="E42" s="22"/>
      <c r="F42" s="22"/>
    </row>
    <row r="43" spans="1:22" x14ac:dyDescent="0.25">
      <c r="A43" s="179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</row>
    <row r="44" spans="1:22" x14ac:dyDescent="0.25">
      <c r="A44" s="81"/>
      <c r="B44" s="81"/>
      <c r="C44" s="81"/>
      <c r="D44" s="81"/>
      <c r="E44" s="21"/>
      <c r="F44" s="21"/>
      <c r="G44" s="81"/>
      <c r="H44" s="81"/>
      <c r="I44" s="81"/>
      <c r="J44" s="37"/>
      <c r="K44" s="37"/>
      <c r="L44" s="81"/>
      <c r="M44" s="81"/>
      <c r="N44" s="37"/>
      <c r="O44" s="37"/>
      <c r="P44" s="37"/>
      <c r="Q44" s="37"/>
      <c r="R44" s="37"/>
      <c r="S44" s="81"/>
      <c r="T44" s="81"/>
      <c r="U44" s="81"/>
      <c r="V44" s="81"/>
    </row>
    <row r="45" spans="1:22" ht="25.8" customHeight="1" x14ac:dyDescent="0.25">
      <c r="A45" s="9"/>
      <c r="B45" s="82"/>
      <c r="C45" s="180"/>
      <c r="D45" s="180"/>
      <c r="E45" s="180"/>
      <c r="F45" s="180"/>
      <c r="G45" s="82"/>
      <c r="H45" s="82"/>
      <c r="I45" s="82"/>
      <c r="J45" s="177"/>
      <c r="K45" s="177"/>
      <c r="L45" s="82"/>
      <c r="M45" s="82"/>
      <c r="N45" s="177"/>
      <c r="O45" s="177"/>
      <c r="P45" s="177"/>
      <c r="Q45" s="177"/>
      <c r="R45" s="177"/>
      <c r="S45" s="82"/>
      <c r="T45" s="82"/>
      <c r="U45" s="82"/>
      <c r="V45" s="82"/>
    </row>
  </sheetData>
  <mergeCells count="209">
    <mergeCell ref="A1:V1"/>
    <mergeCell ref="A2:I2"/>
    <mergeCell ref="A3:I3"/>
    <mergeCell ref="A4:M4"/>
    <mergeCell ref="A5:K5"/>
    <mergeCell ref="O5:P5"/>
    <mergeCell ref="Q5:S5"/>
    <mergeCell ref="T5:V5"/>
    <mergeCell ref="A6:L6"/>
    <mergeCell ref="O6:P6"/>
    <mergeCell ref="Q6:S6"/>
    <mergeCell ref="T6:V6"/>
    <mergeCell ref="A8:V8"/>
    <mergeCell ref="B9:D9"/>
    <mergeCell ref="E9:F9"/>
    <mergeCell ref="G9:J9"/>
    <mergeCell ref="K9:L9"/>
    <mergeCell ref="M9:N9"/>
    <mergeCell ref="O9:P9"/>
    <mergeCell ref="Q9:S9"/>
    <mergeCell ref="T9:V9"/>
    <mergeCell ref="B10:D10"/>
    <mergeCell ref="E10:F10"/>
    <mergeCell ref="G10:J10"/>
    <mergeCell ref="K10:L10"/>
    <mergeCell ref="M10:N10"/>
    <mergeCell ref="O10:P10"/>
    <mergeCell ref="Q10:S10"/>
    <mergeCell ref="T10:V10"/>
    <mergeCell ref="B11:D11"/>
    <mergeCell ref="E11:F11"/>
    <mergeCell ref="G11:J11"/>
    <mergeCell ref="K11:L11"/>
    <mergeCell ref="M11:N11"/>
    <mergeCell ref="O11:P11"/>
    <mergeCell ref="Q11:S11"/>
    <mergeCell ref="T11:V11"/>
    <mergeCell ref="Q12:S12"/>
    <mergeCell ref="T12:V12"/>
    <mergeCell ref="A13:S13"/>
    <mergeCell ref="T13:V13"/>
    <mergeCell ref="B14:D14"/>
    <mergeCell ref="E14:F14"/>
    <mergeCell ref="G14:J14"/>
    <mergeCell ref="K14:L14"/>
    <mergeCell ref="M14:N14"/>
    <mergeCell ref="O14:P14"/>
    <mergeCell ref="B12:D12"/>
    <mergeCell ref="E12:F12"/>
    <mergeCell ref="G12:J12"/>
    <mergeCell ref="K12:L12"/>
    <mergeCell ref="M12:N12"/>
    <mergeCell ref="O12:P12"/>
    <mergeCell ref="Q14:S14"/>
    <mergeCell ref="T14:V14"/>
    <mergeCell ref="G15:J15"/>
    <mergeCell ref="B16:D16"/>
    <mergeCell ref="E16:F16"/>
    <mergeCell ref="G16:J16"/>
    <mergeCell ref="K16:L16"/>
    <mergeCell ref="M16:N16"/>
    <mergeCell ref="O16:P16"/>
    <mergeCell ref="Q16:S16"/>
    <mergeCell ref="G18:J18"/>
    <mergeCell ref="B19:D19"/>
    <mergeCell ref="E19:F19"/>
    <mergeCell ref="G19:J19"/>
    <mergeCell ref="K19:L19"/>
    <mergeCell ref="M19:N19"/>
    <mergeCell ref="T16:V16"/>
    <mergeCell ref="B17:D17"/>
    <mergeCell ref="E17:F17"/>
    <mergeCell ref="G17:J17"/>
    <mergeCell ref="K17:L17"/>
    <mergeCell ref="M17:N17"/>
    <mergeCell ref="O17:P17"/>
    <mergeCell ref="Q17:S17"/>
    <mergeCell ref="T17:V17"/>
    <mergeCell ref="O19:P19"/>
    <mergeCell ref="Q19:S19"/>
    <mergeCell ref="T19:V19"/>
    <mergeCell ref="B20:D20"/>
    <mergeCell ref="E20:F20"/>
    <mergeCell ref="G20:J20"/>
    <mergeCell ref="K20:L20"/>
    <mergeCell ref="M20:N20"/>
    <mergeCell ref="O20:P20"/>
    <mergeCell ref="Q20:S20"/>
    <mergeCell ref="T20:V20"/>
    <mergeCell ref="A21:S21"/>
    <mergeCell ref="T21:V21"/>
    <mergeCell ref="Q24:S24"/>
    <mergeCell ref="T24:V24"/>
    <mergeCell ref="Q25:S25"/>
    <mergeCell ref="T25:V25"/>
    <mergeCell ref="B22:D22"/>
    <mergeCell ref="E22:F22"/>
    <mergeCell ref="G22:J22"/>
    <mergeCell ref="K22:L22"/>
    <mergeCell ref="M22:N22"/>
    <mergeCell ref="O22:P22"/>
    <mergeCell ref="Q22:S22"/>
    <mergeCell ref="T22:V22"/>
    <mergeCell ref="G23:J23"/>
    <mergeCell ref="B25:D25"/>
    <mergeCell ref="E25:F25"/>
    <mergeCell ref="G25:J25"/>
    <mergeCell ref="K25:L25"/>
    <mergeCell ref="M25:N25"/>
    <mergeCell ref="O25:P25"/>
    <mergeCell ref="B24:D24"/>
    <mergeCell ref="E24:F24"/>
    <mergeCell ref="G24:J24"/>
    <mergeCell ref="K24:L24"/>
    <mergeCell ref="M24:N24"/>
    <mergeCell ref="O24:P24"/>
    <mergeCell ref="B27:D27"/>
    <mergeCell ref="E27:F27"/>
    <mergeCell ref="G27:J27"/>
    <mergeCell ref="K27:L27"/>
    <mergeCell ref="M27:N27"/>
    <mergeCell ref="O27:P27"/>
    <mergeCell ref="Q27:S27"/>
    <mergeCell ref="T27:V27"/>
    <mergeCell ref="B26:D26"/>
    <mergeCell ref="E26:F26"/>
    <mergeCell ref="G26:J26"/>
    <mergeCell ref="K26:L26"/>
    <mergeCell ref="M26:N26"/>
    <mergeCell ref="O26:P26"/>
    <mergeCell ref="Q26:S26"/>
    <mergeCell ref="T26:V26"/>
    <mergeCell ref="Q28:S28"/>
    <mergeCell ref="T28:V28"/>
    <mergeCell ref="B29:D29"/>
    <mergeCell ref="E29:F29"/>
    <mergeCell ref="G29:J29"/>
    <mergeCell ref="K29:L29"/>
    <mergeCell ref="M29:N29"/>
    <mergeCell ref="O29:P29"/>
    <mergeCell ref="Q29:S29"/>
    <mergeCell ref="T29:V29"/>
    <mergeCell ref="B28:D28"/>
    <mergeCell ref="E28:F28"/>
    <mergeCell ref="G28:J28"/>
    <mergeCell ref="K28:L28"/>
    <mergeCell ref="M28:N28"/>
    <mergeCell ref="O28:P28"/>
    <mergeCell ref="Q30:S30"/>
    <mergeCell ref="T30:V30"/>
    <mergeCell ref="A31:S31"/>
    <mergeCell ref="T31:V31"/>
    <mergeCell ref="B32:D32"/>
    <mergeCell ref="E32:F32"/>
    <mergeCell ref="G32:J32"/>
    <mergeCell ref="K32:L32"/>
    <mergeCell ref="M32:N32"/>
    <mergeCell ref="O32:P32"/>
    <mergeCell ref="B30:D30"/>
    <mergeCell ref="E30:F30"/>
    <mergeCell ref="G30:J30"/>
    <mergeCell ref="K30:L30"/>
    <mergeCell ref="M30:N30"/>
    <mergeCell ref="O30:P30"/>
    <mergeCell ref="Q32:S32"/>
    <mergeCell ref="T32:V32"/>
    <mergeCell ref="B33:D33"/>
    <mergeCell ref="E33:F33"/>
    <mergeCell ref="G33:J33"/>
    <mergeCell ref="K33:L33"/>
    <mergeCell ref="M33:N33"/>
    <mergeCell ref="O33:P33"/>
    <mergeCell ref="Q33:S33"/>
    <mergeCell ref="T33:V33"/>
    <mergeCell ref="Q34:S34"/>
    <mergeCell ref="T34:V34"/>
    <mergeCell ref="B35:D35"/>
    <mergeCell ref="E35:F35"/>
    <mergeCell ref="G35:J35"/>
    <mergeCell ref="K35:L35"/>
    <mergeCell ref="M35:N35"/>
    <mergeCell ref="O35:P35"/>
    <mergeCell ref="Q35:S35"/>
    <mergeCell ref="T35:V35"/>
    <mergeCell ref="B34:D34"/>
    <mergeCell ref="E34:F34"/>
    <mergeCell ref="G34:J34"/>
    <mergeCell ref="K34:L34"/>
    <mergeCell ref="M34:N34"/>
    <mergeCell ref="O34:P34"/>
    <mergeCell ref="A39:V39"/>
    <mergeCell ref="A40:V40"/>
    <mergeCell ref="A43:V43"/>
    <mergeCell ref="C45:F45"/>
    <mergeCell ref="J45:K45"/>
    <mergeCell ref="N45:R45"/>
    <mergeCell ref="Q36:S36"/>
    <mergeCell ref="T36:V36"/>
    <mergeCell ref="A37:S37"/>
    <mergeCell ref="T37:V37"/>
    <mergeCell ref="A38:S38"/>
    <mergeCell ref="T38:V38"/>
    <mergeCell ref="B36:D36"/>
    <mergeCell ref="E36:F36"/>
    <mergeCell ref="G36:J36"/>
    <mergeCell ref="K36:L36"/>
    <mergeCell ref="M36:N36"/>
    <mergeCell ref="O36:P36"/>
    <mergeCell ref="A41:V41"/>
  </mergeCells>
  <pageMargins left="0.511811024" right="0.511811024" top="0.78740157499999996" bottom="0.78740157499999996" header="0.31496062000000002" footer="0.31496062000000002"/>
  <pageSetup paperSize="9" scale="99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opLeftCell="A28" zoomScale="110" zoomScaleNormal="110" workbookViewId="0">
      <selection activeCell="A43" sqref="A43:V45"/>
    </sheetView>
  </sheetViews>
  <sheetFormatPr defaultRowHeight="13.2" x14ac:dyDescent="0.25"/>
  <cols>
    <col min="1" max="1" width="5.77734375" customWidth="1"/>
    <col min="2" max="2" width="4.21875" customWidth="1"/>
    <col min="3" max="3" width="4.109375" customWidth="1"/>
    <col min="4" max="4" width="4.77734375" customWidth="1"/>
    <col min="5" max="5" width="4.33203125" customWidth="1"/>
    <col min="6" max="6" width="5.33203125" customWidth="1"/>
    <col min="7" max="7" width="14" customWidth="1"/>
    <col min="8" max="8" width="18.6640625" customWidth="1"/>
    <col min="9" max="9" width="13" customWidth="1"/>
    <col min="10" max="10" width="18.21875" customWidth="1"/>
    <col min="11" max="11" width="10.77734375" customWidth="1"/>
    <col min="12" max="12" width="2.109375" customWidth="1"/>
    <col min="13" max="13" width="7.109375" customWidth="1"/>
    <col min="14" max="14" width="5.5546875" customWidth="1"/>
    <col min="15" max="15" width="8.109375" customWidth="1"/>
    <col min="16" max="16" width="5.109375" customWidth="1"/>
    <col min="17" max="17" width="3.77734375" customWidth="1"/>
    <col min="18" max="18" width="7.6640625" customWidth="1"/>
    <col min="19" max="20" width="4" customWidth="1"/>
    <col min="21" max="21" width="3.6640625" customWidth="1"/>
    <col min="22" max="22" width="4" customWidth="1"/>
  </cols>
  <sheetData>
    <row r="1" spans="1:22" ht="16.2" thickBot="1" x14ac:dyDescent="0.3">
      <c r="A1" s="126" t="s">
        <v>100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8"/>
    </row>
    <row r="2" spans="1:22" x14ac:dyDescent="0.25">
      <c r="A2" s="130" t="s">
        <v>15</v>
      </c>
      <c r="B2" s="129"/>
      <c r="C2" s="129"/>
      <c r="D2" s="129"/>
      <c r="E2" s="129"/>
      <c r="F2" s="129"/>
      <c r="G2" s="129"/>
      <c r="H2" s="129"/>
      <c r="I2" s="129"/>
      <c r="V2" s="3"/>
    </row>
    <row r="3" spans="1:22" ht="13.2" customHeight="1" x14ac:dyDescent="0.25">
      <c r="A3" s="130" t="s">
        <v>103</v>
      </c>
      <c r="B3" s="129"/>
      <c r="C3" s="129"/>
      <c r="D3" s="129"/>
      <c r="E3" s="129"/>
      <c r="F3" s="129"/>
      <c r="G3" s="129"/>
      <c r="H3" s="129"/>
      <c r="I3" s="129"/>
      <c r="V3" s="3"/>
    </row>
    <row r="4" spans="1:22" x14ac:dyDescent="0.25">
      <c r="A4" s="130" t="s">
        <v>16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V4" s="3"/>
    </row>
    <row r="5" spans="1:22" x14ac:dyDescent="0.25">
      <c r="A5" s="130" t="s">
        <v>21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2"/>
      <c r="M5" s="2"/>
      <c r="N5" s="5"/>
      <c r="O5" s="131" t="s">
        <v>18</v>
      </c>
      <c r="P5" s="132"/>
      <c r="Q5" s="133" t="s">
        <v>17</v>
      </c>
      <c r="R5" s="134"/>
      <c r="S5" s="135"/>
      <c r="T5" s="133" t="s">
        <v>20</v>
      </c>
      <c r="U5" s="134"/>
      <c r="V5" s="139"/>
    </row>
    <row r="6" spans="1:22" ht="13.8" thickBot="1" x14ac:dyDescent="0.3">
      <c r="A6" s="191" t="s">
        <v>14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52"/>
      <c r="N6" s="58"/>
      <c r="O6" s="136">
        <v>43678</v>
      </c>
      <c r="P6" s="137"/>
      <c r="Q6" s="138" t="s">
        <v>19</v>
      </c>
      <c r="R6" s="137"/>
      <c r="S6" s="137"/>
      <c r="T6" s="140">
        <v>25.66</v>
      </c>
      <c r="U6" s="141"/>
      <c r="V6" s="142"/>
    </row>
    <row r="7" spans="1:22" ht="13.8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1"/>
      <c r="P7" s="1"/>
      <c r="Q7" s="1"/>
      <c r="R7" s="1"/>
      <c r="S7" s="6"/>
      <c r="T7" s="1"/>
      <c r="U7" s="1"/>
      <c r="V7" s="1"/>
    </row>
    <row r="8" spans="1:22" ht="13.8" thickBot="1" x14ac:dyDescent="0.3">
      <c r="A8" s="192" t="s">
        <v>30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4"/>
    </row>
    <row r="9" spans="1:22" ht="21.6" customHeight="1" x14ac:dyDescent="0.25">
      <c r="A9" s="61" t="s">
        <v>22</v>
      </c>
      <c r="B9" s="185" t="s">
        <v>23</v>
      </c>
      <c r="C9" s="195"/>
      <c r="D9" s="186"/>
      <c r="E9" s="185" t="s">
        <v>24</v>
      </c>
      <c r="F9" s="186"/>
      <c r="G9" s="185" t="s">
        <v>25</v>
      </c>
      <c r="H9" s="195"/>
      <c r="I9" s="195"/>
      <c r="J9" s="186"/>
      <c r="K9" s="185" t="s">
        <v>26</v>
      </c>
      <c r="L9" s="186"/>
      <c r="M9" s="185" t="s">
        <v>29</v>
      </c>
      <c r="N9" s="186"/>
      <c r="O9" s="187" t="s">
        <v>27</v>
      </c>
      <c r="P9" s="188"/>
      <c r="Q9" s="187" t="s">
        <v>90</v>
      </c>
      <c r="R9" s="189"/>
      <c r="S9" s="188"/>
      <c r="T9" s="187" t="s">
        <v>28</v>
      </c>
      <c r="U9" s="189"/>
      <c r="V9" s="190"/>
    </row>
    <row r="10" spans="1:22" x14ac:dyDescent="0.2">
      <c r="A10" s="59">
        <v>1</v>
      </c>
      <c r="B10" s="152"/>
      <c r="C10" s="153"/>
      <c r="D10" s="154"/>
      <c r="E10" s="152"/>
      <c r="F10" s="154"/>
      <c r="G10" s="155" t="s">
        <v>33</v>
      </c>
      <c r="H10" s="156"/>
      <c r="I10" s="156"/>
      <c r="J10" s="157"/>
      <c r="K10" s="152"/>
      <c r="L10" s="154"/>
      <c r="M10" s="152"/>
      <c r="N10" s="154"/>
      <c r="O10" s="152"/>
      <c r="P10" s="154"/>
      <c r="Q10" s="158"/>
      <c r="R10" s="159"/>
      <c r="S10" s="160"/>
      <c r="T10" s="161"/>
      <c r="U10" s="162"/>
      <c r="V10" s="163"/>
    </row>
    <row r="11" spans="1:22" ht="13.2" customHeight="1" x14ac:dyDescent="0.25">
      <c r="A11" s="4" t="s">
        <v>1</v>
      </c>
      <c r="B11" s="100" t="s">
        <v>2</v>
      </c>
      <c r="C11" s="101"/>
      <c r="D11" s="102"/>
      <c r="E11" s="105">
        <v>99814</v>
      </c>
      <c r="F11" s="106"/>
      <c r="G11" s="100" t="s">
        <v>91</v>
      </c>
      <c r="H11" s="101"/>
      <c r="I11" s="101"/>
      <c r="J11" s="102"/>
      <c r="K11" s="105" t="s">
        <v>0</v>
      </c>
      <c r="L11" s="106"/>
      <c r="M11" s="117">
        <v>1288.75</v>
      </c>
      <c r="N11" s="119"/>
      <c r="O11" s="107"/>
      <c r="P11" s="108"/>
      <c r="Q11" s="171">
        <f>((O11*($T$6/100))+O11)</f>
        <v>0</v>
      </c>
      <c r="R11" s="184"/>
      <c r="S11" s="172"/>
      <c r="T11" s="149">
        <f>Q11*M11</f>
        <v>0</v>
      </c>
      <c r="U11" s="150"/>
      <c r="V11" s="151"/>
    </row>
    <row r="12" spans="1:22" ht="19.8" customHeight="1" x14ac:dyDescent="0.25">
      <c r="A12" s="4" t="s">
        <v>40</v>
      </c>
      <c r="B12" s="100" t="s">
        <v>2</v>
      </c>
      <c r="C12" s="101"/>
      <c r="D12" s="102"/>
      <c r="E12" s="105">
        <v>78472</v>
      </c>
      <c r="F12" s="106"/>
      <c r="G12" s="100" t="s">
        <v>41</v>
      </c>
      <c r="H12" s="101"/>
      <c r="I12" s="101"/>
      <c r="J12" s="102"/>
      <c r="K12" s="105" t="s">
        <v>0</v>
      </c>
      <c r="L12" s="106"/>
      <c r="M12" s="117">
        <f>M11</f>
        <v>1288.75</v>
      </c>
      <c r="N12" s="119"/>
      <c r="O12" s="107"/>
      <c r="P12" s="108"/>
      <c r="Q12" s="171">
        <f>((O12*($T$6/100))+O12)</f>
        <v>0</v>
      </c>
      <c r="R12" s="184"/>
      <c r="S12" s="172"/>
      <c r="T12" s="149">
        <f>Q12*M12</f>
        <v>0</v>
      </c>
      <c r="U12" s="150"/>
      <c r="V12" s="151"/>
    </row>
    <row r="13" spans="1:22" x14ac:dyDescent="0.25">
      <c r="A13" s="120" t="s">
        <v>31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2"/>
      <c r="T13" s="123">
        <f>SUM(T11:V12)</f>
        <v>0</v>
      </c>
      <c r="U13" s="124"/>
      <c r="V13" s="125"/>
    </row>
    <row r="14" spans="1:22" ht="13.2" customHeight="1" x14ac:dyDescent="0.25">
      <c r="A14" s="7">
        <v>2</v>
      </c>
      <c r="B14" s="86"/>
      <c r="C14" s="87"/>
      <c r="D14" s="88"/>
      <c r="E14" s="89"/>
      <c r="F14" s="90"/>
      <c r="G14" s="91" t="s">
        <v>30</v>
      </c>
      <c r="H14" s="92"/>
      <c r="I14" s="92"/>
      <c r="J14" s="93"/>
      <c r="K14" s="86"/>
      <c r="L14" s="88"/>
      <c r="M14" s="89"/>
      <c r="N14" s="90"/>
      <c r="O14" s="86"/>
      <c r="P14" s="88"/>
      <c r="Q14" s="94"/>
      <c r="R14" s="95"/>
      <c r="S14" s="96"/>
      <c r="T14" s="164"/>
      <c r="U14" s="165"/>
      <c r="V14" s="166"/>
    </row>
    <row r="15" spans="1:22" ht="13.2" customHeight="1" x14ac:dyDescent="0.25">
      <c r="A15" s="7" t="s">
        <v>50</v>
      </c>
      <c r="B15" s="10"/>
      <c r="C15" s="11"/>
      <c r="D15" s="12"/>
      <c r="E15" s="13"/>
      <c r="F15" s="14"/>
      <c r="G15" s="91" t="s">
        <v>53</v>
      </c>
      <c r="H15" s="92"/>
      <c r="I15" s="92"/>
      <c r="J15" s="93"/>
      <c r="K15" s="10"/>
      <c r="L15" s="12"/>
      <c r="M15" s="13"/>
      <c r="N15" s="14"/>
      <c r="O15" s="10"/>
      <c r="P15" s="12"/>
      <c r="Q15" s="15"/>
      <c r="R15" s="16"/>
      <c r="S15" s="17"/>
      <c r="T15" s="18"/>
      <c r="U15" s="19"/>
      <c r="V15" s="20"/>
    </row>
    <row r="16" spans="1:22" x14ac:dyDescent="0.25">
      <c r="A16" s="4" t="s">
        <v>51</v>
      </c>
      <c r="B16" s="100" t="s">
        <v>2</v>
      </c>
      <c r="C16" s="101"/>
      <c r="D16" s="102"/>
      <c r="E16" s="103">
        <v>72943</v>
      </c>
      <c r="F16" s="104"/>
      <c r="G16" s="100" t="s">
        <v>3</v>
      </c>
      <c r="H16" s="101"/>
      <c r="I16" s="101"/>
      <c r="J16" s="102"/>
      <c r="K16" s="105" t="s">
        <v>0</v>
      </c>
      <c r="L16" s="106"/>
      <c r="M16" s="117">
        <v>1288.75</v>
      </c>
      <c r="N16" s="119"/>
      <c r="O16" s="107"/>
      <c r="P16" s="108"/>
      <c r="Q16" s="171">
        <f>((O16*($T$6/100))+O16)</f>
        <v>0</v>
      </c>
      <c r="R16" s="184"/>
      <c r="S16" s="172"/>
      <c r="T16" s="149">
        <f>Q16*M16</f>
        <v>0</v>
      </c>
      <c r="U16" s="150"/>
      <c r="V16" s="151"/>
    </row>
    <row r="17" spans="1:22" ht="28.8" customHeight="1" x14ac:dyDescent="0.25">
      <c r="A17" s="4" t="s">
        <v>52</v>
      </c>
      <c r="B17" s="100" t="s">
        <v>2</v>
      </c>
      <c r="C17" s="101"/>
      <c r="D17" s="102"/>
      <c r="E17" s="167">
        <v>95994</v>
      </c>
      <c r="F17" s="168"/>
      <c r="G17" s="100" t="s">
        <v>92</v>
      </c>
      <c r="H17" s="101"/>
      <c r="I17" s="101"/>
      <c r="J17" s="102"/>
      <c r="K17" s="105" t="s">
        <v>4</v>
      </c>
      <c r="L17" s="106"/>
      <c r="M17" s="107">
        <v>51.55</v>
      </c>
      <c r="N17" s="108"/>
      <c r="O17" s="107"/>
      <c r="P17" s="108"/>
      <c r="Q17" s="171">
        <f>((O17*($T$6/100))+O17)</f>
        <v>0</v>
      </c>
      <c r="R17" s="184"/>
      <c r="S17" s="172"/>
      <c r="T17" s="149">
        <f>Q17*M17</f>
        <v>0</v>
      </c>
      <c r="U17" s="150"/>
      <c r="V17" s="151"/>
    </row>
    <row r="18" spans="1:22" ht="13.2" customHeight="1" x14ac:dyDescent="0.25">
      <c r="A18" s="7" t="s">
        <v>54</v>
      </c>
      <c r="B18" s="10"/>
      <c r="C18" s="11"/>
      <c r="D18" s="12"/>
      <c r="E18" s="13"/>
      <c r="F18" s="14"/>
      <c r="G18" s="91" t="s">
        <v>57</v>
      </c>
      <c r="H18" s="92"/>
      <c r="I18" s="92"/>
      <c r="J18" s="93"/>
      <c r="K18" s="10"/>
      <c r="L18" s="12"/>
      <c r="M18" s="13"/>
      <c r="N18" s="14"/>
      <c r="O18" s="10"/>
      <c r="P18" s="12"/>
      <c r="Q18" s="15"/>
      <c r="R18" s="16"/>
      <c r="S18" s="17"/>
      <c r="T18" s="18"/>
      <c r="U18" s="19"/>
      <c r="V18" s="20"/>
    </row>
    <row r="19" spans="1:22" ht="22.8" customHeight="1" x14ac:dyDescent="0.25">
      <c r="A19" s="4" t="s">
        <v>55</v>
      </c>
      <c r="B19" s="100" t="s">
        <v>2</v>
      </c>
      <c r="C19" s="101"/>
      <c r="D19" s="102"/>
      <c r="E19" s="103">
        <v>93593</v>
      </c>
      <c r="F19" s="104"/>
      <c r="G19" s="100" t="s">
        <v>5</v>
      </c>
      <c r="H19" s="101"/>
      <c r="I19" s="101"/>
      <c r="J19" s="102"/>
      <c r="K19" s="105" t="s">
        <v>61</v>
      </c>
      <c r="L19" s="106"/>
      <c r="M19" s="117">
        <v>3350.75</v>
      </c>
      <c r="N19" s="119"/>
      <c r="O19" s="107"/>
      <c r="P19" s="108"/>
      <c r="Q19" s="171">
        <f>((O19*($T$6/100))+O19)</f>
        <v>0</v>
      </c>
      <c r="R19" s="184"/>
      <c r="S19" s="172"/>
      <c r="T19" s="149">
        <f>Q19*M19</f>
        <v>0</v>
      </c>
      <c r="U19" s="150"/>
      <c r="V19" s="151"/>
    </row>
    <row r="20" spans="1:22" ht="22.2" customHeight="1" x14ac:dyDescent="0.25">
      <c r="A20" s="4" t="s">
        <v>56</v>
      </c>
      <c r="B20" s="109" t="s">
        <v>2</v>
      </c>
      <c r="C20" s="110"/>
      <c r="D20" s="111"/>
      <c r="E20" s="169">
        <v>72891</v>
      </c>
      <c r="F20" s="170"/>
      <c r="G20" s="109" t="s">
        <v>59</v>
      </c>
      <c r="H20" s="110"/>
      <c r="I20" s="110"/>
      <c r="J20" s="111"/>
      <c r="K20" s="112" t="s">
        <v>60</v>
      </c>
      <c r="L20" s="113"/>
      <c r="M20" s="149">
        <f>M17</f>
        <v>51.55</v>
      </c>
      <c r="N20" s="151"/>
      <c r="O20" s="171"/>
      <c r="P20" s="172"/>
      <c r="Q20" s="171">
        <f>((O20*($T$6/100))+O20)</f>
        <v>0</v>
      </c>
      <c r="R20" s="184"/>
      <c r="S20" s="172"/>
      <c r="T20" s="149">
        <f>Q20*M20</f>
        <v>0</v>
      </c>
      <c r="U20" s="150"/>
      <c r="V20" s="151"/>
    </row>
    <row r="21" spans="1:22" ht="13.2" customHeight="1" x14ac:dyDescent="0.25">
      <c r="A21" s="120" t="s">
        <v>32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2"/>
      <c r="T21" s="123">
        <f>SUM(T16:V20)</f>
        <v>0</v>
      </c>
      <c r="U21" s="124"/>
      <c r="V21" s="125"/>
    </row>
    <row r="22" spans="1:22" ht="13.2" customHeight="1" x14ac:dyDescent="0.25">
      <c r="A22" s="7">
        <v>3</v>
      </c>
      <c r="B22" s="86"/>
      <c r="C22" s="87"/>
      <c r="D22" s="88"/>
      <c r="E22" s="89"/>
      <c r="F22" s="90"/>
      <c r="G22" s="91" t="s">
        <v>62</v>
      </c>
      <c r="H22" s="87"/>
      <c r="I22" s="87"/>
      <c r="J22" s="88"/>
      <c r="K22" s="86"/>
      <c r="L22" s="88"/>
      <c r="M22" s="89"/>
      <c r="N22" s="90"/>
      <c r="O22" s="86"/>
      <c r="P22" s="88"/>
      <c r="Q22" s="94"/>
      <c r="R22" s="95"/>
      <c r="S22" s="96"/>
      <c r="T22" s="164"/>
      <c r="U22" s="165"/>
      <c r="V22" s="166"/>
    </row>
    <row r="23" spans="1:22" x14ac:dyDescent="0.25">
      <c r="A23" s="7" t="s">
        <v>38</v>
      </c>
      <c r="B23" s="10"/>
      <c r="C23" s="11"/>
      <c r="D23" s="12"/>
      <c r="E23" s="13"/>
      <c r="F23" s="14"/>
      <c r="G23" s="91" t="s">
        <v>34</v>
      </c>
      <c r="H23" s="175"/>
      <c r="I23" s="175"/>
      <c r="J23" s="176"/>
      <c r="K23" s="10"/>
      <c r="L23" s="12"/>
      <c r="M23" s="13"/>
      <c r="N23" s="14"/>
      <c r="O23" s="10"/>
      <c r="P23" s="12"/>
      <c r="Q23" s="15"/>
      <c r="R23" s="16"/>
      <c r="S23" s="17"/>
      <c r="T23" s="18"/>
      <c r="U23" s="19"/>
      <c r="V23" s="20"/>
    </row>
    <row r="24" spans="1:22" ht="20.399999999999999" customHeight="1" x14ac:dyDescent="0.25">
      <c r="A24" s="8" t="s">
        <v>63</v>
      </c>
      <c r="B24" s="100" t="s">
        <v>2</v>
      </c>
      <c r="C24" s="101"/>
      <c r="D24" s="102"/>
      <c r="E24" s="103">
        <v>72947</v>
      </c>
      <c r="F24" s="104"/>
      <c r="G24" s="100" t="s">
        <v>6</v>
      </c>
      <c r="H24" s="101"/>
      <c r="I24" s="101"/>
      <c r="J24" s="102"/>
      <c r="K24" s="105" t="s">
        <v>0</v>
      </c>
      <c r="L24" s="106"/>
      <c r="M24" s="107">
        <v>42.54</v>
      </c>
      <c r="N24" s="108"/>
      <c r="O24" s="107"/>
      <c r="P24" s="108"/>
      <c r="Q24" s="171">
        <f>((O24*($T$6/100))+O24)</f>
        <v>0</v>
      </c>
      <c r="R24" s="184"/>
      <c r="S24" s="172"/>
      <c r="T24" s="149">
        <f>Q24*M24</f>
        <v>0</v>
      </c>
      <c r="U24" s="150"/>
      <c r="V24" s="151"/>
    </row>
    <row r="25" spans="1:22" ht="13.2" customHeight="1" x14ac:dyDescent="0.25">
      <c r="A25" s="7" t="s">
        <v>64</v>
      </c>
      <c r="B25" s="86"/>
      <c r="C25" s="87"/>
      <c r="D25" s="88"/>
      <c r="E25" s="89"/>
      <c r="F25" s="90"/>
      <c r="G25" s="91" t="s">
        <v>35</v>
      </c>
      <c r="H25" s="87"/>
      <c r="I25" s="87"/>
      <c r="J25" s="88"/>
      <c r="K25" s="86"/>
      <c r="L25" s="88"/>
      <c r="M25" s="89"/>
      <c r="N25" s="90"/>
      <c r="O25" s="86"/>
      <c r="P25" s="88"/>
      <c r="Q25" s="94"/>
      <c r="R25" s="95"/>
      <c r="S25" s="96"/>
      <c r="T25" s="164"/>
      <c r="U25" s="165"/>
      <c r="V25" s="166"/>
    </row>
    <row r="26" spans="1:22" ht="13.2" customHeight="1" x14ac:dyDescent="0.25">
      <c r="A26" s="4" t="s">
        <v>65</v>
      </c>
      <c r="B26" s="100" t="s">
        <v>46</v>
      </c>
      <c r="C26" s="101"/>
      <c r="D26" s="102"/>
      <c r="E26" s="105">
        <v>7264</v>
      </c>
      <c r="F26" s="106"/>
      <c r="G26" s="100" t="s">
        <v>47</v>
      </c>
      <c r="H26" s="182"/>
      <c r="I26" s="182"/>
      <c r="J26" s="183"/>
      <c r="K26" s="105" t="s">
        <v>7</v>
      </c>
      <c r="L26" s="106"/>
      <c r="M26" s="107">
        <v>1.57</v>
      </c>
      <c r="N26" s="108"/>
      <c r="O26" s="107"/>
      <c r="P26" s="108"/>
      <c r="Q26" s="171">
        <f t="shared" ref="Q26:Q30" si="0">((O26*($T$6/100))+O26)</f>
        <v>0</v>
      </c>
      <c r="R26" s="184"/>
      <c r="S26" s="172"/>
      <c r="T26" s="149">
        <f t="shared" ref="T26:T30" si="1">Q26*M26</f>
        <v>0</v>
      </c>
      <c r="U26" s="150"/>
      <c r="V26" s="151"/>
    </row>
    <row r="27" spans="1:22" ht="19.2" customHeight="1" x14ac:dyDescent="0.25">
      <c r="A27" s="4" t="s">
        <v>66</v>
      </c>
      <c r="B27" s="100" t="s">
        <v>43</v>
      </c>
      <c r="C27" s="101"/>
      <c r="D27" s="102"/>
      <c r="E27" s="105">
        <v>7696</v>
      </c>
      <c r="F27" s="106"/>
      <c r="G27" s="100" t="s">
        <v>44</v>
      </c>
      <c r="H27" s="182"/>
      <c r="I27" s="182"/>
      <c r="J27" s="183"/>
      <c r="K27" s="105" t="s">
        <v>45</v>
      </c>
      <c r="L27" s="106"/>
      <c r="M27" s="107">
        <v>5.4</v>
      </c>
      <c r="N27" s="108"/>
      <c r="O27" s="107"/>
      <c r="P27" s="108"/>
      <c r="Q27" s="171">
        <f t="shared" si="0"/>
        <v>0</v>
      </c>
      <c r="R27" s="184"/>
      <c r="S27" s="172"/>
      <c r="T27" s="149">
        <f t="shared" si="1"/>
        <v>0</v>
      </c>
      <c r="U27" s="150"/>
      <c r="V27" s="151"/>
    </row>
    <row r="28" spans="1:22" ht="19.8" customHeight="1" x14ac:dyDescent="0.25">
      <c r="A28" s="4" t="s">
        <v>67</v>
      </c>
      <c r="B28" s="100" t="s">
        <v>2</v>
      </c>
      <c r="C28" s="101"/>
      <c r="D28" s="102"/>
      <c r="E28" s="103">
        <v>96522</v>
      </c>
      <c r="F28" s="104"/>
      <c r="G28" s="100" t="s">
        <v>8</v>
      </c>
      <c r="H28" s="101"/>
      <c r="I28" s="101"/>
      <c r="J28" s="102"/>
      <c r="K28" s="105" t="s">
        <v>9</v>
      </c>
      <c r="L28" s="106"/>
      <c r="M28" s="107">
        <v>0.09</v>
      </c>
      <c r="N28" s="108"/>
      <c r="O28" s="107"/>
      <c r="P28" s="108"/>
      <c r="Q28" s="171">
        <f t="shared" si="0"/>
        <v>0</v>
      </c>
      <c r="R28" s="184"/>
      <c r="S28" s="172"/>
      <c r="T28" s="149">
        <f t="shared" si="1"/>
        <v>0</v>
      </c>
      <c r="U28" s="150"/>
      <c r="V28" s="151"/>
    </row>
    <row r="29" spans="1:22" ht="19.8" customHeight="1" x14ac:dyDescent="0.25">
      <c r="A29" s="4" t="s">
        <v>68</v>
      </c>
      <c r="B29" s="100" t="s">
        <v>2</v>
      </c>
      <c r="C29" s="101"/>
      <c r="D29" s="102"/>
      <c r="E29" s="103">
        <v>94965</v>
      </c>
      <c r="F29" s="104"/>
      <c r="G29" s="100" t="s">
        <v>10</v>
      </c>
      <c r="H29" s="101"/>
      <c r="I29" s="101"/>
      <c r="J29" s="102"/>
      <c r="K29" s="105" t="s">
        <v>9</v>
      </c>
      <c r="L29" s="106"/>
      <c r="M29" s="107">
        <v>0.09</v>
      </c>
      <c r="N29" s="108"/>
      <c r="O29" s="107"/>
      <c r="P29" s="108"/>
      <c r="Q29" s="171">
        <f t="shared" si="0"/>
        <v>0</v>
      </c>
      <c r="R29" s="184"/>
      <c r="S29" s="172"/>
      <c r="T29" s="149">
        <f t="shared" si="1"/>
        <v>0</v>
      </c>
      <c r="U29" s="150"/>
      <c r="V29" s="151"/>
    </row>
    <row r="30" spans="1:22" ht="13.2" customHeight="1" x14ac:dyDescent="0.25">
      <c r="A30" s="4" t="s">
        <v>69</v>
      </c>
      <c r="B30" s="100" t="s">
        <v>2</v>
      </c>
      <c r="C30" s="101"/>
      <c r="D30" s="102"/>
      <c r="E30" s="105" t="s">
        <v>11</v>
      </c>
      <c r="F30" s="106"/>
      <c r="G30" s="100" t="s">
        <v>12</v>
      </c>
      <c r="H30" s="101"/>
      <c r="I30" s="101"/>
      <c r="J30" s="102"/>
      <c r="K30" s="105" t="s">
        <v>9</v>
      </c>
      <c r="L30" s="106"/>
      <c r="M30" s="107">
        <v>0.09</v>
      </c>
      <c r="N30" s="108"/>
      <c r="O30" s="107"/>
      <c r="P30" s="108"/>
      <c r="Q30" s="171">
        <f t="shared" si="0"/>
        <v>0</v>
      </c>
      <c r="R30" s="184"/>
      <c r="S30" s="172"/>
      <c r="T30" s="149">
        <f t="shared" si="1"/>
        <v>0</v>
      </c>
      <c r="U30" s="150"/>
      <c r="V30" s="151"/>
    </row>
    <row r="31" spans="1:22" ht="13.2" customHeight="1" x14ac:dyDescent="0.25">
      <c r="A31" s="120" t="s">
        <v>36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2"/>
      <c r="T31" s="123">
        <f>SUM(T24:V30)</f>
        <v>0</v>
      </c>
      <c r="U31" s="124"/>
      <c r="V31" s="125"/>
    </row>
    <row r="32" spans="1:22" ht="13.2" customHeight="1" x14ac:dyDescent="0.25">
      <c r="A32" s="7">
        <v>4</v>
      </c>
      <c r="B32" s="86"/>
      <c r="C32" s="87"/>
      <c r="D32" s="88"/>
      <c r="E32" s="89"/>
      <c r="F32" s="90"/>
      <c r="G32" s="91" t="s">
        <v>75</v>
      </c>
      <c r="H32" s="92"/>
      <c r="I32" s="92"/>
      <c r="J32" s="93"/>
      <c r="K32" s="86"/>
      <c r="L32" s="88"/>
      <c r="M32" s="89"/>
      <c r="N32" s="90"/>
      <c r="O32" s="86"/>
      <c r="P32" s="88"/>
      <c r="Q32" s="94"/>
      <c r="R32" s="95"/>
      <c r="S32" s="96"/>
      <c r="T32" s="97"/>
      <c r="U32" s="98"/>
      <c r="V32" s="99"/>
    </row>
    <row r="33" spans="1:22" ht="13.2" customHeight="1" x14ac:dyDescent="0.25">
      <c r="A33" s="36" t="s">
        <v>49</v>
      </c>
      <c r="B33" s="100" t="s">
        <v>95</v>
      </c>
      <c r="C33" s="101"/>
      <c r="D33" s="102"/>
      <c r="E33" s="103">
        <v>1</v>
      </c>
      <c r="F33" s="104"/>
      <c r="G33" s="100" t="s">
        <v>71</v>
      </c>
      <c r="H33" s="101" t="s">
        <v>71</v>
      </c>
      <c r="I33" s="101" t="s">
        <v>71</v>
      </c>
      <c r="J33" s="102" t="s">
        <v>71</v>
      </c>
      <c r="K33" s="105" t="s">
        <v>42</v>
      </c>
      <c r="L33" s="106"/>
      <c r="M33" s="107">
        <v>1</v>
      </c>
      <c r="N33" s="108">
        <v>4</v>
      </c>
      <c r="O33" s="107"/>
      <c r="P33" s="108"/>
      <c r="Q33" s="171">
        <f>((O33*($T$6/100))+O33)</f>
        <v>0</v>
      </c>
      <c r="R33" s="184"/>
      <c r="S33" s="172"/>
      <c r="T33" s="149">
        <f>Q33*M33</f>
        <v>0</v>
      </c>
      <c r="U33" s="150"/>
      <c r="V33" s="151"/>
    </row>
    <row r="34" spans="1:22" ht="13.2" customHeight="1" x14ac:dyDescent="0.25">
      <c r="A34" s="36" t="s">
        <v>86</v>
      </c>
      <c r="B34" s="100" t="s">
        <v>95</v>
      </c>
      <c r="C34" s="101"/>
      <c r="D34" s="102"/>
      <c r="E34" s="103">
        <v>2</v>
      </c>
      <c r="F34" s="104"/>
      <c r="G34" s="100" t="s">
        <v>72</v>
      </c>
      <c r="H34" s="101" t="s">
        <v>72</v>
      </c>
      <c r="I34" s="101" t="s">
        <v>72</v>
      </c>
      <c r="J34" s="102" t="s">
        <v>72</v>
      </c>
      <c r="K34" s="105" t="s">
        <v>42</v>
      </c>
      <c r="L34" s="106"/>
      <c r="M34" s="107">
        <v>2</v>
      </c>
      <c r="N34" s="108">
        <v>2</v>
      </c>
      <c r="O34" s="107"/>
      <c r="P34" s="108"/>
      <c r="Q34" s="171">
        <f>((O34*($T$6/100))+O34)</f>
        <v>0</v>
      </c>
      <c r="R34" s="184"/>
      <c r="S34" s="172"/>
      <c r="T34" s="149">
        <f>Q34*M34</f>
        <v>0</v>
      </c>
      <c r="U34" s="150"/>
      <c r="V34" s="151"/>
    </row>
    <row r="35" spans="1:22" ht="22.8" customHeight="1" x14ac:dyDescent="0.25">
      <c r="A35" s="36" t="s">
        <v>87</v>
      </c>
      <c r="B35" s="100" t="s">
        <v>95</v>
      </c>
      <c r="C35" s="101"/>
      <c r="D35" s="102"/>
      <c r="E35" s="103">
        <v>3</v>
      </c>
      <c r="F35" s="104"/>
      <c r="G35" s="100" t="s">
        <v>73</v>
      </c>
      <c r="H35" s="101" t="s">
        <v>73</v>
      </c>
      <c r="I35" s="101" t="s">
        <v>73</v>
      </c>
      <c r="J35" s="102" t="s">
        <v>73</v>
      </c>
      <c r="K35" s="105" t="s">
        <v>42</v>
      </c>
      <c r="L35" s="106"/>
      <c r="M35" s="107">
        <v>1</v>
      </c>
      <c r="N35" s="108">
        <v>4</v>
      </c>
      <c r="O35" s="107"/>
      <c r="P35" s="108"/>
      <c r="Q35" s="171">
        <f>((O35*($T$6/100))+O35)</f>
        <v>0</v>
      </c>
      <c r="R35" s="184"/>
      <c r="S35" s="172"/>
      <c r="T35" s="149">
        <f>Q35*M35</f>
        <v>0</v>
      </c>
      <c r="U35" s="150"/>
      <c r="V35" s="151"/>
    </row>
    <row r="36" spans="1:22" ht="13.2" customHeight="1" x14ac:dyDescent="0.25">
      <c r="A36" s="36" t="s">
        <v>88</v>
      </c>
      <c r="B36" s="100" t="s">
        <v>95</v>
      </c>
      <c r="C36" s="101"/>
      <c r="D36" s="102"/>
      <c r="E36" s="103">
        <v>4</v>
      </c>
      <c r="F36" s="104"/>
      <c r="G36" s="100" t="s">
        <v>74</v>
      </c>
      <c r="H36" s="101" t="s">
        <v>74</v>
      </c>
      <c r="I36" s="101" t="s">
        <v>74</v>
      </c>
      <c r="J36" s="102" t="s">
        <v>74</v>
      </c>
      <c r="K36" s="105" t="s">
        <v>42</v>
      </c>
      <c r="L36" s="106"/>
      <c r="M36" s="107">
        <v>1</v>
      </c>
      <c r="N36" s="108">
        <v>4</v>
      </c>
      <c r="O36" s="107"/>
      <c r="P36" s="108"/>
      <c r="Q36" s="171">
        <f>((O36*($T$6/100))+O36)</f>
        <v>0</v>
      </c>
      <c r="R36" s="184"/>
      <c r="S36" s="172"/>
      <c r="T36" s="149">
        <f>Q36*M36</f>
        <v>0</v>
      </c>
      <c r="U36" s="150"/>
      <c r="V36" s="151"/>
    </row>
    <row r="37" spans="1:22" ht="13.2" customHeight="1" x14ac:dyDescent="0.25">
      <c r="A37" s="120" t="s">
        <v>89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2"/>
      <c r="T37" s="123">
        <f>SUM(T33:V36)</f>
        <v>0</v>
      </c>
      <c r="U37" s="124"/>
      <c r="V37" s="125"/>
    </row>
    <row r="38" spans="1:22" x14ac:dyDescent="0.25">
      <c r="A38" s="120" t="s">
        <v>28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2"/>
      <c r="T38" s="123">
        <f>T31+T21+T13+T37</f>
        <v>0</v>
      </c>
      <c r="U38" s="124"/>
      <c r="V38" s="125"/>
    </row>
    <row r="39" spans="1:22" x14ac:dyDescent="0.2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</row>
    <row r="40" spans="1:22" ht="13.2" customHeight="1" x14ac:dyDescent="0.25">
      <c r="A40" s="229" t="s">
        <v>13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1"/>
    </row>
    <row r="41" spans="1:22" x14ac:dyDescent="0.25">
      <c r="A41" s="235" t="s">
        <v>107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7"/>
    </row>
    <row r="42" spans="1:22" x14ac:dyDescent="0.25">
      <c r="E42" s="22"/>
      <c r="F42" s="22"/>
    </row>
    <row r="43" spans="1:22" ht="13.2" customHeight="1" x14ac:dyDescent="0.25">
      <c r="A43" s="179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</row>
    <row r="44" spans="1:22" x14ac:dyDescent="0.25">
      <c r="A44" s="81"/>
      <c r="B44" s="81"/>
      <c r="C44" s="81"/>
      <c r="D44" s="81"/>
      <c r="E44" s="21"/>
      <c r="F44" s="21"/>
      <c r="G44" s="81"/>
      <c r="H44" s="81"/>
      <c r="I44" s="81"/>
      <c r="J44" s="37"/>
      <c r="K44" s="37"/>
      <c r="L44" s="81"/>
      <c r="M44" s="81"/>
      <c r="N44" s="37"/>
      <c r="O44" s="37"/>
      <c r="P44" s="37"/>
      <c r="Q44" s="37"/>
      <c r="R44" s="37"/>
      <c r="S44" s="81"/>
      <c r="T44" s="81"/>
      <c r="U44" s="81"/>
      <c r="V44" s="81"/>
    </row>
    <row r="45" spans="1:22" ht="29.4" customHeight="1" x14ac:dyDescent="0.25">
      <c r="A45" s="9"/>
      <c r="B45" s="82"/>
      <c r="C45" s="180"/>
      <c r="D45" s="180"/>
      <c r="E45" s="180"/>
      <c r="F45" s="180"/>
      <c r="G45" s="82"/>
      <c r="H45" s="82"/>
      <c r="I45" s="82"/>
      <c r="J45" s="177"/>
      <c r="K45" s="177"/>
      <c r="L45" s="82"/>
      <c r="M45" s="82"/>
      <c r="N45" s="177"/>
      <c r="O45" s="177"/>
      <c r="P45" s="177"/>
      <c r="Q45" s="177"/>
      <c r="R45" s="177"/>
      <c r="S45" s="82"/>
      <c r="T45" s="82"/>
      <c r="U45" s="82"/>
      <c r="V45" s="82"/>
    </row>
  </sheetData>
  <mergeCells count="209">
    <mergeCell ref="N45:R45"/>
    <mergeCell ref="J45:K45"/>
    <mergeCell ref="A37:S37"/>
    <mergeCell ref="T37:V37"/>
    <mergeCell ref="B36:D36"/>
    <mergeCell ref="E36:F36"/>
    <mergeCell ref="G36:J36"/>
    <mergeCell ref="K36:L36"/>
    <mergeCell ref="M36:N36"/>
    <mergeCell ref="O36:P36"/>
    <mergeCell ref="Q36:S36"/>
    <mergeCell ref="T36:V36"/>
    <mergeCell ref="A41:V41"/>
    <mergeCell ref="G35:J35"/>
    <mergeCell ref="K35:L35"/>
    <mergeCell ref="M35:N35"/>
    <mergeCell ref="O35:P35"/>
    <mergeCell ref="Q35:S35"/>
    <mergeCell ref="T35:V35"/>
    <mergeCell ref="Q33:S33"/>
    <mergeCell ref="T33:V33"/>
    <mergeCell ref="B34:D34"/>
    <mergeCell ref="E34:F34"/>
    <mergeCell ref="G34:J34"/>
    <mergeCell ref="K34:L34"/>
    <mergeCell ref="M34:N34"/>
    <mergeCell ref="O34:P34"/>
    <mergeCell ref="Q34:S34"/>
    <mergeCell ref="T34:V34"/>
    <mergeCell ref="A31:S31"/>
    <mergeCell ref="T31:V31"/>
    <mergeCell ref="A38:S38"/>
    <mergeCell ref="T38:V38"/>
    <mergeCell ref="A39:V39"/>
    <mergeCell ref="A40:V40"/>
    <mergeCell ref="A43:V43"/>
    <mergeCell ref="C45:F45"/>
    <mergeCell ref="B32:D32"/>
    <mergeCell ref="E32:F32"/>
    <mergeCell ref="G32:J32"/>
    <mergeCell ref="K32:L32"/>
    <mergeCell ref="M32:N32"/>
    <mergeCell ref="O32:P32"/>
    <mergeCell ref="Q32:S32"/>
    <mergeCell ref="T32:V32"/>
    <mergeCell ref="B33:D33"/>
    <mergeCell ref="E33:F33"/>
    <mergeCell ref="G33:J33"/>
    <mergeCell ref="K33:L33"/>
    <mergeCell ref="M33:N33"/>
    <mergeCell ref="O33:P33"/>
    <mergeCell ref="B35:D35"/>
    <mergeCell ref="E35:F35"/>
    <mergeCell ref="A8:V8"/>
    <mergeCell ref="B9:D9"/>
    <mergeCell ref="E9:F9"/>
    <mergeCell ref="G9:J9"/>
    <mergeCell ref="B30:D30"/>
    <mergeCell ref="E30:F30"/>
    <mergeCell ref="G30:J30"/>
    <mergeCell ref="K30:L30"/>
    <mergeCell ref="M30:N30"/>
    <mergeCell ref="O30:P30"/>
    <mergeCell ref="Q30:S30"/>
    <mergeCell ref="T30:V30"/>
    <mergeCell ref="M26:N26"/>
    <mergeCell ref="O26:P26"/>
    <mergeCell ref="Q26:S26"/>
    <mergeCell ref="B28:D28"/>
    <mergeCell ref="E28:F28"/>
    <mergeCell ref="G28:J28"/>
    <mergeCell ref="K28:L28"/>
    <mergeCell ref="M28:N28"/>
    <mergeCell ref="O28:P28"/>
    <mergeCell ref="Q28:S28"/>
    <mergeCell ref="Q27:S27"/>
    <mergeCell ref="T26:V26"/>
    <mergeCell ref="A1:V1"/>
    <mergeCell ref="A2:I2"/>
    <mergeCell ref="A3:I3"/>
    <mergeCell ref="A4:M4"/>
    <mergeCell ref="A5:K5"/>
    <mergeCell ref="O5:P5"/>
    <mergeCell ref="Q5:S5"/>
    <mergeCell ref="T5:V5"/>
    <mergeCell ref="A6:L6"/>
    <mergeCell ref="O6:P6"/>
    <mergeCell ref="Q6:S6"/>
    <mergeCell ref="T6:V6"/>
    <mergeCell ref="K9:L9"/>
    <mergeCell ref="M9:N9"/>
    <mergeCell ref="O9:P9"/>
    <mergeCell ref="Q9:S9"/>
    <mergeCell ref="T9:V9"/>
    <mergeCell ref="B10:D10"/>
    <mergeCell ref="E10:F10"/>
    <mergeCell ref="G10:J10"/>
    <mergeCell ref="K10:L10"/>
    <mergeCell ref="M10:N10"/>
    <mergeCell ref="O10:P10"/>
    <mergeCell ref="Q10:S10"/>
    <mergeCell ref="T10:V10"/>
    <mergeCell ref="B11:D11"/>
    <mergeCell ref="E11:F11"/>
    <mergeCell ref="G11:J11"/>
    <mergeCell ref="K11:L11"/>
    <mergeCell ref="M11:N11"/>
    <mergeCell ref="O11:P11"/>
    <mergeCell ref="Q11:S11"/>
    <mergeCell ref="T11:V11"/>
    <mergeCell ref="A13:S13"/>
    <mergeCell ref="T13:V13"/>
    <mergeCell ref="B12:D12"/>
    <mergeCell ref="E12:F12"/>
    <mergeCell ref="G12:J12"/>
    <mergeCell ref="K12:L12"/>
    <mergeCell ref="M12:N12"/>
    <mergeCell ref="O12:P12"/>
    <mergeCell ref="Q12:S12"/>
    <mergeCell ref="T12:V12"/>
    <mergeCell ref="B14:D14"/>
    <mergeCell ref="E14:F14"/>
    <mergeCell ref="G14:J14"/>
    <mergeCell ref="K14:L14"/>
    <mergeCell ref="M14:N14"/>
    <mergeCell ref="O14:P14"/>
    <mergeCell ref="Q14:S14"/>
    <mergeCell ref="T14:V14"/>
    <mergeCell ref="G15:J15"/>
    <mergeCell ref="G18:J18"/>
    <mergeCell ref="T16:V16"/>
    <mergeCell ref="B17:D17"/>
    <mergeCell ref="E17:F17"/>
    <mergeCell ref="G17:J17"/>
    <mergeCell ref="K17:L17"/>
    <mergeCell ref="M17:N17"/>
    <mergeCell ref="O17:P17"/>
    <mergeCell ref="Q17:S17"/>
    <mergeCell ref="T17:V17"/>
    <mergeCell ref="B16:D16"/>
    <mergeCell ref="E16:F16"/>
    <mergeCell ref="G16:J16"/>
    <mergeCell ref="K16:L16"/>
    <mergeCell ref="M16:N16"/>
    <mergeCell ref="O16:P16"/>
    <mergeCell ref="Q16:S16"/>
    <mergeCell ref="B19:D19"/>
    <mergeCell ref="E19:F19"/>
    <mergeCell ref="G19:J19"/>
    <mergeCell ref="K19:L19"/>
    <mergeCell ref="M19:N19"/>
    <mergeCell ref="O19:P19"/>
    <mergeCell ref="Q19:S19"/>
    <mergeCell ref="T19:V19"/>
    <mergeCell ref="T20:V20"/>
    <mergeCell ref="G24:J24"/>
    <mergeCell ref="K24:L24"/>
    <mergeCell ref="M24:N24"/>
    <mergeCell ref="O24:P24"/>
    <mergeCell ref="T21:V21"/>
    <mergeCell ref="B20:D20"/>
    <mergeCell ref="E20:F20"/>
    <mergeCell ref="G20:J20"/>
    <mergeCell ref="K20:L20"/>
    <mergeCell ref="M20:N20"/>
    <mergeCell ref="O20:P20"/>
    <mergeCell ref="Q20:S20"/>
    <mergeCell ref="A21:S21"/>
    <mergeCell ref="Q24:S24"/>
    <mergeCell ref="B26:D26"/>
    <mergeCell ref="E26:F26"/>
    <mergeCell ref="G26:J26"/>
    <mergeCell ref="K26:L26"/>
    <mergeCell ref="T24:V24"/>
    <mergeCell ref="Q25:S25"/>
    <mergeCell ref="T25:V25"/>
    <mergeCell ref="B22:D22"/>
    <mergeCell ref="E22:F22"/>
    <mergeCell ref="G22:J22"/>
    <mergeCell ref="K22:L22"/>
    <mergeCell ref="M22:N22"/>
    <mergeCell ref="O22:P22"/>
    <mergeCell ref="Q22:S22"/>
    <mergeCell ref="T22:V22"/>
    <mergeCell ref="G23:J23"/>
    <mergeCell ref="B25:D25"/>
    <mergeCell ref="E25:F25"/>
    <mergeCell ref="G25:J25"/>
    <mergeCell ref="K25:L25"/>
    <mergeCell ref="M25:N25"/>
    <mergeCell ref="O25:P25"/>
    <mergeCell ref="B24:D24"/>
    <mergeCell ref="E24:F24"/>
    <mergeCell ref="T27:V27"/>
    <mergeCell ref="T28:V28"/>
    <mergeCell ref="T29:V29"/>
    <mergeCell ref="B27:D27"/>
    <mergeCell ref="E27:F27"/>
    <mergeCell ref="G27:J27"/>
    <mergeCell ref="K27:L27"/>
    <mergeCell ref="M27:N27"/>
    <mergeCell ref="O27:P27"/>
    <mergeCell ref="B29:D29"/>
    <mergeCell ref="E29:F29"/>
    <mergeCell ref="G29:J29"/>
    <mergeCell ref="K29:L29"/>
    <mergeCell ref="M29:N29"/>
    <mergeCell ref="O29:P29"/>
    <mergeCell ref="Q29:S29"/>
  </mergeCells>
  <pageMargins left="0.511811024" right="0.511811024" top="0.78740157499999996" bottom="0.78740157499999996" header="0.31496062000000002" footer="0.31496062000000002"/>
  <pageSetup paperSize="9" scale="96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zoomScale="110" zoomScaleNormal="110" workbookViewId="0">
      <selection activeCell="A22" sqref="A22:R24"/>
    </sheetView>
  </sheetViews>
  <sheetFormatPr defaultRowHeight="13.2" x14ac:dyDescent="0.25"/>
  <cols>
    <col min="4" max="4" width="28" customWidth="1"/>
    <col min="5" max="5" width="13.109375" customWidth="1"/>
    <col min="6" max="6" width="6.109375" customWidth="1"/>
    <col min="7" max="7" width="7.88671875" customWidth="1"/>
    <col min="8" max="8" width="12.5546875" customWidth="1"/>
    <col min="9" max="9" width="8.33203125" customWidth="1"/>
    <col min="10" max="10" width="6.44140625" customWidth="1"/>
    <col min="11" max="11" width="4.77734375" customWidth="1"/>
    <col min="12" max="12" width="4.33203125" customWidth="1"/>
    <col min="13" max="13" width="3.77734375" customWidth="1"/>
    <col min="14" max="14" width="2.77734375" customWidth="1"/>
    <col min="15" max="15" width="21.33203125" customWidth="1"/>
    <col min="16" max="16" width="4.21875" customWidth="1"/>
    <col min="17" max="17" width="4.33203125" customWidth="1"/>
    <col min="18" max="18" width="5.5546875" customWidth="1"/>
  </cols>
  <sheetData>
    <row r="1" spans="1:22" ht="16.2" thickBot="1" x14ac:dyDescent="0.3">
      <c r="A1" s="126" t="s">
        <v>96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8"/>
      <c r="S1" s="63"/>
      <c r="T1" s="63"/>
      <c r="U1" s="63"/>
      <c r="V1" s="63"/>
    </row>
    <row r="2" spans="1:22" x14ac:dyDescent="0.25">
      <c r="A2" s="130" t="s">
        <v>15</v>
      </c>
      <c r="B2" s="129"/>
      <c r="C2" s="129"/>
      <c r="D2" s="129"/>
      <c r="E2" s="129"/>
      <c r="F2" s="129"/>
      <c r="G2" s="129"/>
      <c r="H2" s="129"/>
      <c r="I2" s="129"/>
      <c r="R2" s="3"/>
    </row>
    <row r="3" spans="1:22" x14ac:dyDescent="0.25">
      <c r="A3" s="130" t="s">
        <v>104</v>
      </c>
      <c r="B3" s="129"/>
      <c r="C3" s="129"/>
      <c r="D3" s="129"/>
      <c r="E3" s="129"/>
      <c r="F3" s="129"/>
      <c r="G3" s="129"/>
      <c r="H3" s="129"/>
      <c r="I3" s="129"/>
      <c r="R3" s="3"/>
    </row>
    <row r="4" spans="1:22" x14ac:dyDescent="0.25">
      <c r="A4" s="130" t="s">
        <v>16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R4" s="3"/>
    </row>
    <row r="5" spans="1:22" ht="13.2" customHeight="1" x14ac:dyDescent="0.25">
      <c r="A5" s="64" t="s">
        <v>21</v>
      </c>
      <c r="B5" s="62"/>
      <c r="C5" s="62"/>
      <c r="D5" s="62"/>
      <c r="E5" s="62"/>
      <c r="F5" s="62"/>
      <c r="G5" s="62"/>
      <c r="H5" s="62"/>
      <c r="I5" s="62"/>
      <c r="J5" s="131" t="s">
        <v>18</v>
      </c>
      <c r="K5" s="219"/>
      <c r="L5" s="219"/>
      <c r="M5" s="219"/>
      <c r="N5" s="220"/>
      <c r="O5" s="51" t="s">
        <v>17</v>
      </c>
      <c r="P5" s="133" t="s">
        <v>20</v>
      </c>
      <c r="Q5" s="134"/>
      <c r="R5" s="139"/>
    </row>
    <row r="6" spans="1:22" ht="13.8" thickBot="1" x14ac:dyDescent="0.3">
      <c r="A6" s="65" t="s">
        <v>14</v>
      </c>
      <c r="B6" s="55"/>
      <c r="C6" s="55"/>
      <c r="D6" s="55"/>
      <c r="E6" s="55"/>
      <c r="F6" s="55"/>
      <c r="G6" s="55"/>
      <c r="H6" s="55"/>
      <c r="I6" s="55"/>
      <c r="J6" s="136">
        <v>43678</v>
      </c>
      <c r="K6" s="221"/>
      <c r="L6" s="221"/>
      <c r="M6" s="221"/>
      <c r="N6" s="221"/>
      <c r="O6" s="53" t="s">
        <v>19</v>
      </c>
      <c r="P6" s="140">
        <v>25.66</v>
      </c>
      <c r="Q6" s="141"/>
      <c r="R6" s="142"/>
    </row>
    <row r="7" spans="1:22" ht="13.8" thickBot="1" x14ac:dyDescent="0.3">
      <c r="A7" s="2"/>
      <c r="B7" s="2"/>
      <c r="C7" s="2"/>
      <c r="D7" s="2"/>
      <c r="E7" s="2"/>
      <c r="F7" s="2"/>
      <c r="G7" s="2"/>
      <c r="H7" s="2"/>
      <c r="I7" s="5"/>
      <c r="J7" s="1"/>
      <c r="K7" s="1"/>
      <c r="L7" s="1"/>
      <c r="M7" s="1"/>
      <c r="N7" s="6"/>
      <c r="O7" s="6"/>
      <c r="P7" s="1"/>
      <c r="Q7" s="1"/>
      <c r="R7" s="1"/>
    </row>
    <row r="8" spans="1:22" ht="12.6" customHeight="1" thickBot="1" x14ac:dyDescent="0.3">
      <c r="A8" s="202" t="s">
        <v>30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4"/>
    </row>
    <row r="9" spans="1:22" ht="33.6" customHeight="1" x14ac:dyDescent="0.25">
      <c r="A9" s="42" t="s">
        <v>22</v>
      </c>
      <c r="B9" s="205" t="s">
        <v>25</v>
      </c>
      <c r="C9" s="206"/>
      <c r="D9" s="206"/>
      <c r="E9" s="207"/>
      <c r="F9" s="196" t="s">
        <v>76</v>
      </c>
      <c r="G9" s="197"/>
      <c r="H9" s="196" t="s">
        <v>77</v>
      </c>
      <c r="I9" s="197"/>
      <c r="J9" s="196" t="s">
        <v>78</v>
      </c>
      <c r="K9" s="197"/>
      <c r="L9" s="196" t="s">
        <v>94</v>
      </c>
      <c r="M9" s="198"/>
      <c r="N9" s="197"/>
      <c r="O9" s="46" t="s">
        <v>93</v>
      </c>
      <c r="P9" s="199" t="s">
        <v>28</v>
      </c>
      <c r="Q9" s="200"/>
      <c r="R9" s="201"/>
    </row>
    <row r="10" spans="1:22" x14ac:dyDescent="0.25">
      <c r="A10" s="45">
        <v>1</v>
      </c>
      <c r="B10" s="227" t="s">
        <v>81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</row>
    <row r="11" spans="1:22" x14ac:dyDescent="0.25">
      <c r="A11" s="43" t="s">
        <v>39</v>
      </c>
      <c r="B11" s="210" t="s">
        <v>101</v>
      </c>
      <c r="C11" s="211"/>
      <c r="D11" s="211"/>
      <c r="E11" s="211"/>
      <c r="F11" s="212"/>
      <c r="G11" s="212"/>
      <c r="H11" s="212"/>
      <c r="I11" s="212"/>
      <c r="J11" s="212"/>
      <c r="K11" s="212"/>
      <c r="L11" s="212"/>
      <c r="M11" s="212"/>
      <c r="N11" s="212"/>
      <c r="O11" s="44" t="s">
        <v>83</v>
      </c>
      <c r="P11" s="212">
        <f>F11+H11+J11+L11</f>
        <v>0</v>
      </c>
      <c r="Q11" s="212"/>
      <c r="R11" s="212"/>
    </row>
    <row r="12" spans="1:22" x14ac:dyDescent="0.25">
      <c r="A12" s="43" t="s">
        <v>40</v>
      </c>
      <c r="B12" s="210" t="s">
        <v>108</v>
      </c>
      <c r="C12" s="211"/>
      <c r="D12" s="211"/>
      <c r="E12" s="211"/>
      <c r="F12" s="212"/>
      <c r="G12" s="212"/>
      <c r="H12" s="212"/>
      <c r="I12" s="212"/>
      <c r="J12" s="212"/>
      <c r="K12" s="212"/>
      <c r="L12" s="212"/>
      <c r="M12" s="212"/>
      <c r="N12" s="212"/>
      <c r="O12" s="44" t="s">
        <v>83</v>
      </c>
      <c r="P12" s="212">
        <f t="shared" ref="P12:P13" si="0">F12+H12+J12+L12</f>
        <v>0</v>
      </c>
      <c r="Q12" s="212"/>
      <c r="R12" s="212"/>
    </row>
    <row r="13" spans="1:22" x14ac:dyDescent="0.25">
      <c r="A13" s="43" t="s">
        <v>80</v>
      </c>
      <c r="B13" s="210" t="s">
        <v>109</v>
      </c>
      <c r="C13" s="211"/>
      <c r="D13" s="211"/>
      <c r="E13" s="211"/>
      <c r="F13" s="212"/>
      <c r="G13" s="212"/>
      <c r="H13" s="212"/>
      <c r="I13" s="212"/>
      <c r="J13" s="212"/>
      <c r="K13" s="212"/>
      <c r="L13" s="212"/>
      <c r="M13" s="212"/>
      <c r="N13" s="212"/>
      <c r="O13" s="44" t="s">
        <v>83</v>
      </c>
      <c r="P13" s="212">
        <f t="shared" si="0"/>
        <v>0</v>
      </c>
      <c r="Q13" s="212"/>
      <c r="R13" s="212"/>
    </row>
    <row r="14" spans="1:22" x14ac:dyDescent="0.25">
      <c r="A14" s="217" t="s">
        <v>79</v>
      </c>
      <c r="B14" s="217"/>
      <c r="C14" s="217"/>
      <c r="D14" s="217"/>
      <c r="E14" s="218"/>
      <c r="F14" s="213"/>
      <c r="G14" s="213"/>
      <c r="H14" s="213"/>
      <c r="I14" s="213"/>
      <c r="J14" s="213"/>
      <c r="K14" s="213"/>
      <c r="L14" s="213"/>
      <c r="M14" s="213"/>
      <c r="N14" s="213"/>
      <c r="O14" s="47" t="s">
        <v>83</v>
      </c>
      <c r="P14" s="213">
        <f>SUM(P11:R13)</f>
        <v>0</v>
      </c>
      <c r="Q14" s="213"/>
      <c r="R14" s="213"/>
    </row>
    <row r="15" spans="1:22" x14ac:dyDescent="0.25">
      <c r="A15" s="45">
        <v>2</v>
      </c>
      <c r="B15" s="227" t="s">
        <v>82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</row>
    <row r="16" spans="1:22" x14ac:dyDescent="0.25">
      <c r="A16" s="43" t="s">
        <v>50</v>
      </c>
      <c r="B16" s="214" t="s">
        <v>110</v>
      </c>
      <c r="C16" s="215"/>
      <c r="D16" s="215"/>
      <c r="E16" s="215"/>
      <c r="F16" s="212" t="s">
        <v>83</v>
      </c>
      <c r="G16" s="212"/>
      <c r="H16" s="212" t="s">
        <v>83</v>
      </c>
      <c r="I16" s="212"/>
      <c r="J16" s="212" t="s">
        <v>83</v>
      </c>
      <c r="K16" s="212"/>
      <c r="L16" s="212" t="s">
        <v>83</v>
      </c>
      <c r="M16" s="212"/>
      <c r="N16" s="212"/>
      <c r="O16" s="44"/>
      <c r="P16" s="212">
        <f>SUM(F16:O16)</f>
        <v>0</v>
      </c>
      <c r="Q16" s="212"/>
      <c r="R16" s="212"/>
    </row>
    <row r="17" spans="1:18" ht="13.8" thickBot="1" x14ac:dyDescent="0.3">
      <c r="A17" s="208" t="s">
        <v>84</v>
      </c>
      <c r="B17" s="208"/>
      <c r="C17" s="208"/>
      <c r="D17" s="208"/>
      <c r="E17" s="209"/>
      <c r="F17" s="216">
        <f>SUM(F16)</f>
        <v>0</v>
      </c>
      <c r="G17" s="216"/>
      <c r="H17" s="216">
        <f>SUM(H16)</f>
        <v>0</v>
      </c>
      <c r="I17" s="216"/>
      <c r="J17" s="216">
        <f>SUM(J16)</f>
        <v>0</v>
      </c>
      <c r="K17" s="216"/>
      <c r="L17" s="216">
        <f>SUM(L16)</f>
        <v>0</v>
      </c>
      <c r="M17" s="216"/>
      <c r="N17" s="216"/>
      <c r="O17" s="49"/>
      <c r="P17" s="216">
        <f>SUM(P16)</f>
        <v>0</v>
      </c>
      <c r="Q17" s="216"/>
      <c r="R17" s="216"/>
    </row>
    <row r="18" spans="1:18" ht="13.8" thickBot="1" x14ac:dyDescent="0.3">
      <c r="A18" s="222" t="s">
        <v>85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4">
        <f>P14+P17</f>
        <v>0</v>
      </c>
      <c r="Q18" s="225"/>
      <c r="R18" s="226"/>
    </row>
    <row r="19" spans="1:18" x14ac:dyDescent="0.25">
      <c r="A19" s="41"/>
      <c r="B19" s="40"/>
      <c r="C19" s="40"/>
      <c r="D19" s="40"/>
      <c r="E19" s="40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</row>
    <row r="20" spans="1:18" x14ac:dyDescent="0.25">
      <c r="A20" s="41"/>
      <c r="B20" s="40"/>
      <c r="C20" s="40"/>
      <c r="D20" s="40"/>
      <c r="E20" s="40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2" spans="1:18" ht="13.2" customHeight="1" x14ac:dyDescent="0.25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</row>
    <row r="23" spans="1:18" x14ac:dyDescent="0.25">
      <c r="A23" s="38"/>
      <c r="B23" s="38"/>
      <c r="C23" s="38"/>
      <c r="D23" s="38"/>
      <c r="E23" s="38"/>
      <c r="F23" s="38"/>
      <c r="G23" s="37"/>
      <c r="H23" s="37"/>
      <c r="I23" s="37"/>
      <c r="J23" s="37"/>
      <c r="K23" s="38"/>
      <c r="L23" s="54"/>
      <c r="M23" s="37"/>
      <c r="N23" s="37"/>
      <c r="O23" s="37"/>
      <c r="P23" s="54"/>
      <c r="Q23" s="54"/>
      <c r="R23" s="54"/>
    </row>
    <row r="24" spans="1:18" ht="28.8" customHeight="1" x14ac:dyDescent="0.25">
      <c r="A24" s="9"/>
      <c r="B24" s="39"/>
      <c r="C24" s="180"/>
      <c r="D24" s="180"/>
      <c r="E24" s="180"/>
      <c r="F24" s="180"/>
      <c r="G24" s="177"/>
      <c r="H24" s="177"/>
      <c r="I24" s="177"/>
      <c r="J24" s="177"/>
      <c r="K24" s="39"/>
      <c r="L24" s="66"/>
      <c r="M24" s="181"/>
      <c r="N24" s="181"/>
      <c r="O24" s="181"/>
      <c r="P24" s="66"/>
      <c r="Q24" s="66"/>
      <c r="R24" s="66"/>
    </row>
    <row r="29" spans="1:18" ht="13.2" customHeight="1" x14ac:dyDescent="0.25"/>
    <row r="33" ht="13.2" customHeight="1" x14ac:dyDescent="0.25"/>
    <row r="34" ht="13.2" customHeight="1" x14ac:dyDescent="0.25"/>
    <row r="35" ht="13.2" customHeight="1" x14ac:dyDescent="0.25"/>
  </sheetData>
  <mergeCells count="59">
    <mergeCell ref="P6:R6"/>
    <mergeCell ref="J5:N5"/>
    <mergeCell ref="J6:N6"/>
    <mergeCell ref="A1:R1"/>
    <mergeCell ref="M24:O24"/>
    <mergeCell ref="A2:I2"/>
    <mergeCell ref="A3:I3"/>
    <mergeCell ref="A4:M4"/>
    <mergeCell ref="P5:R5"/>
    <mergeCell ref="A18:O18"/>
    <mergeCell ref="P18:R18"/>
    <mergeCell ref="C24:F24"/>
    <mergeCell ref="G24:J24"/>
    <mergeCell ref="A22:R22"/>
    <mergeCell ref="B10:R10"/>
    <mergeCell ref="B15:R15"/>
    <mergeCell ref="P11:R11"/>
    <mergeCell ref="P12:R12"/>
    <mergeCell ref="P13:R13"/>
    <mergeCell ref="A14:E14"/>
    <mergeCell ref="L11:N11"/>
    <mergeCell ref="J11:K11"/>
    <mergeCell ref="P17:R17"/>
    <mergeCell ref="F12:G12"/>
    <mergeCell ref="J12:K12"/>
    <mergeCell ref="J17:K17"/>
    <mergeCell ref="L17:N17"/>
    <mergeCell ref="F17:G17"/>
    <mergeCell ref="H17:I17"/>
    <mergeCell ref="L14:N14"/>
    <mergeCell ref="L12:N12"/>
    <mergeCell ref="L13:N13"/>
    <mergeCell ref="P14:R14"/>
    <mergeCell ref="F16:G16"/>
    <mergeCell ref="H16:I16"/>
    <mergeCell ref="J16:K16"/>
    <mergeCell ref="L16:N16"/>
    <mergeCell ref="P16:R16"/>
    <mergeCell ref="A17:E17"/>
    <mergeCell ref="B11:E11"/>
    <mergeCell ref="F11:G11"/>
    <mergeCell ref="J13:K13"/>
    <mergeCell ref="H11:I11"/>
    <mergeCell ref="H12:I12"/>
    <mergeCell ref="H13:I13"/>
    <mergeCell ref="F14:G14"/>
    <mergeCell ref="H14:I14"/>
    <mergeCell ref="J14:K14"/>
    <mergeCell ref="B13:E13"/>
    <mergeCell ref="F13:G13"/>
    <mergeCell ref="B16:E16"/>
    <mergeCell ref="B12:E12"/>
    <mergeCell ref="J9:K9"/>
    <mergeCell ref="L9:N9"/>
    <mergeCell ref="P9:R9"/>
    <mergeCell ref="A8:R8"/>
    <mergeCell ref="B9:E9"/>
    <mergeCell ref="F9:G9"/>
    <mergeCell ref="H9:I9"/>
  </mergeCells>
  <pageMargins left="0.511811024" right="0.511811024" top="0.78740157499999996" bottom="0.78740157499999996" header="0.31496062000000002" footer="0.31496062000000002"/>
  <pageSetup paperSize="9" scale="95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tabSelected="1" topLeftCell="A46" workbookViewId="0">
      <selection activeCell="A72" sqref="A72:L74"/>
    </sheetView>
  </sheetViews>
  <sheetFormatPr defaultRowHeight="13.2" x14ac:dyDescent="0.25"/>
  <cols>
    <col min="2" max="2" width="44.109375" customWidth="1"/>
    <col min="3" max="4" width="11.6640625" customWidth="1"/>
    <col min="6" max="6" width="11" customWidth="1"/>
  </cols>
  <sheetData>
    <row r="1" spans="1:12" ht="18" thickBot="1" x14ac:dyDescent="0.35">
      <c r="A1" s="238" t="s">
        <v>111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40"/>
    </row>
    <row r="2" spans="1:12" ht="13.8" x14ac:dyDescent="0.25">
      <c r="A2" s="241" t="s">
        <v>112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3"/>
    </row>
    <row r="3" spans="1:12" x14ac:dyDescent="0.25">
      <c r="A3" s="244" t="s">
        <v>113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6"/>
    </row>
    <row r="4" spans="1:12" x14ac:dyDescent="0.25">
      <c r="A4" s="244" t="s">
        <v>114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6"/>
    </row>
    <row r="5" spans="1:12" x14ac:dyDescent="0.25">
      <c r="A5" s="244" t="s">
        <v>132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6"/>
    </row>
    <row r="6" spans="1:12" x14ac:dyDescent="0.2">
      <c r="A6" s="247" t="s">
        <v>115</v>
      </c>
      <c r="B6" s="248" t="s">
        <v>116</v>
      </c>
      <c r="C6" s="248" t="s">
        <v>117</v>
      </c>
      <c r="D6" s="249" t="s">
        <v>118</v>
      </c>
      <c r="E6" s="250" t="s">
        <v>119</v>
      </c>
      <c r="F6" s="250"/>
      <c r="G6" s="250"/>
      <c r="H6" s="250"/>
      <c r="I6" s="250"/>
      <c r="J6" s="250"/>
      <c r="K6" s="250"/>
      <c r="L6" s="251"/>
    </row>
    <row r="7" spans="1:12" x14ac:dyDescent="0.2">
      <c r="A7" s="252"/>
      <c r="B7" s="253"/>
      <c r="C7" s="254"/>
      <c r="D7" s="255"/>
      <c r="E7" s="256" t="s">
        <v>120</v>
      </c>
      <c r="F7" s="257"/>
      <c r="G7" s="256" t="s">
        <v>121</v>
      </c>
      <c r="H7" s="257"/>
      <c r="I7" s="256" t="s">
        <v>122</v>
      </c>
      <c r="J7" s="257"/>
      <c r="K7" s="256" t="s">
        <v>123</v>
      </c>
      <c r="L7" s="258"/>
    </row>
    <row r="8" spans="1:12" x14ac:dyDescent="0.2">
      <c r="A8" s="259"/>
      <c r="B8" s="254"/>
      <c r="C8" s="260" t="s">
        <v>124</v>
      </c>
      <c r="D8" s="260" t="s">
        <v>125</v>
      </c>
      <c r="E8" s="261" t="s">
        <v>124</v>
      </c>
      <c r="F8" s="261" t="s">
        <v>126</v>
      </c>
      <c r="G8" s="261" t="s">
        <v>124</v>
      </c>
      <c r="H8" s="261" t="s">
        <v>126</v>
      </c>
      <c r="I8" s="261" t="s">
        <v>124</v>
      </c>
      <c r="J8" s="261" t="s">
        <v>126</v>
      </c>
      <c r="K8" s="261" t="s">
        <v>124</v>
      </c>
      <c r="L8" s="262" t="s">
        <v>126</v>
      </c>
    </row>
    <row r="9" spans="1:12" x14ac:dyDescent="0.2">
      <c r="A9" s="263">
        <v>1</v>
      </c>
      <c r="B9" s="261" t="s">
        <v>33</v>
      </c>
      <c r="C9" s="264" t="e">
        <f>(D9*100)/D13</f>
        <v>#DIV/0!</v>
      </c>
      <c r="D9" s="265"/>
      <c r="E9" s="266">
        <v>100</v>
      </c>
      <c r="F9" s="267">
        <f>D9</f>
        <v>0</v>
      </c>
      <c r="G9" s="266"/>
      <c r="H9" s="267"/>
      <c r="I9" s="266"/>
      <c r="J9" s="267"/>
      <c r="K9" s="266"/>
      <c r="L9" s="268"/>
    </row>
    <row r="10" spans="1:12" x14ac:dyDescent="0.2">
      <c r="A10" s="263">
        <v>2</v>
      </c>
      <c r="B10" s="269" t="s">
        <v>127</v>
      </c>
      <c r="C10" s="264" t="e">
        <f>(D10*100)/D13</f>
        <v>#DIV/0!</v>
      </c>
      <c r="D10" s="265"/>
      <c r="E10" s="266">
        <v>100</v>
      </c>
      <c r="F10" s="267">
        <f>D10</f>
        <v>0</v>
      </c>
      <c r="G10" s="266"/>
      <c r="H10" s="267"/>
      <c r="I10" s="266"/>
      <c r="J10" s="267"/>
      <c r="K10" s="266"/>
      <c r="L10" s="268"/>
    </row>
    <row r="11" spans="1:12" x14ac:dyDescent="0.2">
      <c r="A11" s="263">
        <v>3</v>
      </c>
      <c r="B11" s="261" t="s">
        <v>62</v>
      </c>
      <c r="C11" s="264" t="e">
        <f>(D11*100)/D13</f>
        <v>#DIV/0!</v>
      </c>
      <c r="D11" s="267"/>
      <c r="E11" s="266">
        <v>100</v>
      </c>
      <c r="F11" s="267">
        <f>D11</f>
        <v>0</v>
      </c>
      <c r="G11" s="266"/>
      <c r="H11" s="267"/>
      <c r="I11" s="266"/>
      <c r="J11" s="267"/>
      <c r="K11" s="266"/>
      <c r="L11" s="268"/>
    </row>
    <row r="12" spans="1:12" x14ac:dyDescent="0.2">
      <c r="A12" s="263">
        <v>4</v>
      </c>
      <c r="B12" s="261" t="s">
        <v>75</v>
      </c>
      <c r="C12" s="264" t="e">
        <f>(D12*100)/D13</f>
        <v>#DIV/0!</v>
      </c>
      <c r="D12" s="267"/>
      <c r="E12" s="266">
        <v>100</v>
      </c>
      <c r="F12" s="267">
        <f>D12</f>
        <v>0</v>
      </c>
      <c r="G12" s="266"/>
      <c r="H12" s="267"/>
      <c r="I12" s="266"/>
      <c r="J12" s="267"/>
      <c r="K12" s="266"/>
      <c r="L12" s="268"/>
    </row>
    <row r="13" spans="1:12" x14ac:dyDescent="0.2">
      <c r="A13" s="270" t="s">
        <v>128</v>
      </c>
      <c r="B13" s="271" t="s">
        <v>129</v>
      </c>
      <c r="C13" s="272" t="e">
        <f>SUM(C9:C12)</f>
        <v>#DIV/0!</v>
      </c>
      <c r="D13" s="272"/>
      <c r="E13" s="266" t="e">
        <f>(F13*100)/D13</f>
        <v>#DIV/0!</v>
      </c>
      <c r="F13" s="266">
        <f>SUM(F9:F12)</f>
        <v>0</v>
      </c>
      <c r="G13" s="266"/>
      <c r="H13" s="266"/>
      <c r="I13" s="273"/>
      <c r="J13" s="274"/>
      <c r="K13" s="273"/>
      <c r="L13" s="275"/>
    </row>
    <row r="14" spans="1:12" ht="13.8" thickBot="1" x14ac:dyDescent="0.25">
      <c r="A14" s="276"/>
      <c r="B14" s="277" t="s">
        <v>130</v>
      </c>
      <c r="C14" s="278"/>
      <c r="D14" s="278"/>
      <c r="E14" s="279" t="e">
        <f>E13</f>
        <v>#DIV/0!</v>
      </c>
      <c r="F14" s="279">
        <f>F13</f>
        <v>0</v>
      </c>
      <c r="G14" s="279"/>
      <c r="H14" s="279"/>
      <c r="I14" s="279"/>
      <c r="J14" s="279"/>
      <c r="K14" s="279"/>
      <c r="L14" s="280"/>
    </row>
    <row r="15" spans="1:12" x14ac:dyDescent="0.25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</row>
    <row r="16" spans="1:12" x14ac:dyDescent="0.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</row>
    <row r="18" spans="1:12" ht="13.8" thickBot="1" x14ac:dyDescent="0.3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</row>
    <row r="19" spans="1:12" ht="18" thickBot="1" x14ac:dyDescent="0.35">
      <c r="A19" s="238" t="s">
        <v>111</v>
      </c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40"/>
    </row>
    <row r="20" spans="1:12" ht="13.8" x14ac:dyDescent="0.25">
      <c r="A20" s="241" t="s">
        <v>112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3"/>
    </row>
    <row r="21" spans="1:12" x14ac:dyDescent="0.25">
      <c r="A21" s="244" t="s">
        <v>113</v>
      </c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6"/>
    </row>
    <row r="22" spans="1:12" x14ac:dyDescent="0.25">
      <c r="A22" s="244" t="s">
        <v>114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6"/>
    </row>
    <row r="23" spans="1:12" x14ac:dyDescent="0.25">
      <c r="A23" s="244" t="s">
        <v>135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6"/>
    </row>
    <row r="24" spans="1:12" x14ac:dyDescent="0.2">
      <c r="A24" s="247" t="s">
        <v>115</v>
      </c>
      <c r="B24" s="248" t="s">
        <v>116</v>
      </c>
      <c r="C24" s="248" t="s">
        <v>117</v>
      </c>
      <c r="D24" s="249" t="s">
        <v>118</v>
      </c>
      <c r="E24" s="250" t="s">
        <v>119</v>
      </c>
      <c r="F24" s="250"/>
      <c r="G24" s="250"/>
      <c r="H24" s="250"/>
      <c r="I24" s="250"/>
      <c r="J24" s="250"/>
      <c r="K24" s="250"/>
      <c r="L24" s="251"/>
    </row>
    <row r="25" spans="1:12" x14ac:dyDescent="0.2">
      <c r="A25" s="252"/>
      <c r="B25" s="253"/>
      <c r="C25" s="254"/>
      <c r="D25" s="255"/>
      <c r="E25" s="256" t="s">
        <v>120</v>
      </c>
      <c r="F25" s="257"/>
      <c r="G25" s="256" t="s">
        <v>121</v>
      </c>
      <c r="H25" s="257"/>
      <c r="I25" s="256" t="s">
        <v>122</v>
      </c>
      <c r="J25" s="257"/>
      <c r="K25" s="256" t="s">
        <v>123</v>
      </c>
      <c r="L25" s="258"/>
    </row>
    <row r="26" spans="1:12" x14ac:dyDescent="0.2">
      <c r="A26" s="259"/>
      <c r="B26" s="254"/>
      <c r="C26" s="260" t="s">
        <v>124</v>
      </c>
      <c r="D26" s="260" t="s">
        <v>125</v>
      </c>
      <c r="E26" s="261" t="s">
        <v>124</v>
      </c>
      <c r="F26" s="261" t="s">
        <v>126</v>
      </c>
      <c r="G26" s="261" t="s">
        <v>124</v>
      </c>
      <c r="H26" s="261" t="s">
        <v>126</v>
      </c>
      <c r="I26" s="261" t="s">
        <v>124</v>
      </c>
      <c r="J26" s="261" t="s">
        <v>126</v>
      </c>
      <c r="K26" s="261" t="s">
        <v>124</v>
      </c>
      <c r="L26" s="262" t="s">
        <v>126</v>
      </c>
    </row>
    <row r="27" spans="1:12" x14ac:dyDescent="0.2">
      <c r="A27" s="263">
        <v>1</v>
      </c>
      <c r="B27" s="261" t="s">
        <v>33</v>
      </c>
      <c r="C27" s="264" t="e">
        <f>(D27*100)/D31</f>
        <v>#DIV/0!</v>
      </c>
      <c r="D27" s="265"/>
      <c r="E27" s="266">
        <v>100</v>
      </c>
      <c r="F27" s="267">
        <f>D27</f>
        <v>0</v>
      </c>
      <c r="G27" s="266"/>
      <c r="H27" s="267"/>
      <c r="I27" s="266"/>
      <c r="J27" s="267"/>
      <c r="K27" s="266"/>
      <c r="L27" s="268"/>
    </row>
    <row r="28" spans="1:12" x14ac:dyDescent="0.2">
      <c r="A28" s="263">
        <v>2</v>
      </c>
      <c r="B28" s="269" t="s">
        <v>127</v>
      </c>
      <c r="C28" s="264" t="e">
        <f>(D28*100)/D31</f>
        <v>#DIV/0!</v>
      </c>
      <c r="D28" s="265"/>
      <c r="E28" s="266">
        <v>100</v>
      </c>
      <c r="F28" s="267">
        <f>D28</f>
        <v>0</v>
      </c>
      <c r="G28" s="266"/>
      <c r="H28" s="267"/>
      <c r="I28" s="266"/>
      <c r="J28" s="267"/>
      <c r="K28" s="266"/>
      <c r="L28" s="268"/>
    </row>
    <row r="29" spans="1:12" x14ac:dyDescent="0.2">
      <c r="A29" s="263">
        <v>3</v>
      </c>
      <c r="B29" s="261" t="s">
        <v>62</v>
      </c>
      <c r="C29" s="264" t="e">
        <f>(D29*100)/D31</f>
        <v>#DIV/0!</v>
      </c>
      <c r="D29" s="267"/>
      <c r="E29" s="266">
        <v>100</v>
      </c>
      <c r="F29" s="267">
        <f t="shared" ref="F29:F30" si="0">D29</f>
        <v>0</v>
      </c>
      <c r="G29" s="266"/>
      <c r="H29" s="267"/>
      <c r="I29" s="266"/>
      <c r="J29" s="267"/>
      <c r="K29" s="266"/>
      <c r="L29" s="268"/>
    </row>
    <row r="30" spans="1:12" x14ac:dyDescent="0.2">
      <c r="A30" s="263">
        <v>4</v>
      </c>
      <c r="B30" s="261" t="s">
        <v>75</v>
      </c>
      <c r="C30" s="264" t="e">
        <f>(D30*100)/D31</f>
        <v>#DIV/0!</v>
      </c>
      <c r="D30" s="267"/>
      <c r="E30" s="266">
        <v>100</v>
      </c>
      <c r="F30" s="267">
        <f t="shared" si="0"/>
        <v>0</v>
      </c>
      <c r="G30" s="266"/>
      <c r="H30" s="267"/>
      <c r="I30" s="266"/>
      <c r="J30" s="267"/>
      <c r="K30" s="266"/>
      <c r="L30" s="268"/>
    </row>
    <row r="31" spans="1:12" x14ac:dyDescent="0.2">
      <c r="A31" s="270" t="s">
        <v>128</v>
      </c>
      <c r="B31" s="271" t="s">
        <v>129</v>
      </c>
      <c r="C31" s="272" t="e">
        <f>SUM(C27:C30)</f>
        <v>#DIV/0!</v>
      </c>
      <c r="D31" s="272"/>
      <c r="E31" s="266" t="e">
        <f>(F31*100)/D31</f>
        <v>#DIV/0!</v>
      </c>
      <c r="F31" s="266">
        <f>SUM(F27:F30)</f>
        <v>0</v>
      </c>
      <c r="G31" s="266"/>
      <c r="H31" s="266"/>
      <c r="I31" s="273"/>
      <c r="J31" s="274"/>
      <c r="K31" s="273"/>
      <c r="L31" s="275"/>
    </row>
    <row r="32" spans="1:12" ht="13.8" thickBot="1" x14ac:dyDescent="0.25">
      <c r="A32" s="276"/>
      <c r="B32" s="277" t="s">
        <v>130</v>
      </c>
      <c r="C32" s="278"/>
      <c r="D32" s="278"/>
      <c r="E32" s="279" t="e">
        <f>E31</f>
        <v>#DIV/0!</v>
      </c>
      <c r="F32" s="279">
        <f>F31</f>
        <v>0</v>
      </c>
      <c r="G32" s="279"/>
      <c r="H32" s="279"/>
      <c r="I32" s="279"/>
      <c r="J32" s="279"/>
      <c r="K32" s="279"/>
      <c r="L32" s="280"/>
    </row>
    <row r="33" spans="1:12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</row>
    <row r="34" spans="1:12" x14ac:dyDescent="0.25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</row>
    <row r="35" spans="1:12" x14ac:dyDescent="0.25">
      <c r="A35" s="84"/>
      <c r="B35" s="84"/>
      <c r="C35" s="84"/>
      <c r="D35" s="282"/>
      <c r="E35" s="282"/>
      <c r="F35" s="282"/>
      <c r="G35" s="84"/>
      <c r="H35" s="84"/>
      <c r="I35" s="282"/>
      <c r="J35" s="282"/>
      <c r="K35" s="282"/>
      <c r="L35" s="282"/>
    </row>
    <row r="36" spans="1:12" ht="25.8" customHeight="1" x14ac:dyDescent="0.25">
      <c r="A36" s="283"/>
      <c r="B36" s="283"/>
      <c r="C36" s="283"/>
      <c r="D36" s="177"/>
      <c r="E36" s="177"/>
      <c r="F36" s="177"/>
      <c r="G36" s="85"/>
      <c r="H36" s="85"/>
      <c r="I36" s="177"/>
      <c r="J36" s="177"/>
      <c r="K36" s="177"/>
      <c r="L36" s="177"/>
    </row>
    <row r="37" spans="1:12" x14ac:dyDescent="0.25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</row>
    <row r="38" spans="1:12" ht="13.8" thickBot="1" x14ac:dyDescent="0.3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</row>
    <row r="39" spans="1:12" ht="18" thickBot="1" x14ac:dyDescent="0.35">
      <c r="A39" s="238" t="s">
        <v>111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40"/>
    </row>
    <row r="40" spans="1:12" ht="13.8" x14ac:dyDescent="0.25">
      <c r="A40" s="241" t="s">
        <v>112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3"/>
    </row>
    <row r="41" spans="1:12" x14ac:dyDescent="0.25">
      <c r="A41" s="244" t="s">
        <v>113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6"/>
    </row>
    <row r="42" spans="1:12" x14ac:dyDescent="0.25">
      <c r="A42" s="244" t="s">
        <v>114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6"/>
    </row>
    <row r="43" spans="1:12" x14ac:dyDescent="0.25">
      <c r="A43" s="244" t="s">
        <v>134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6"/>
    </row>
    <row r="44" spans="1:12" x14ac:dyDescent="0.2">
      <c r="A44" s="247" t="s">
        <v>115</v>
      </c>
      <c r="B44" s="248" t="s">
        <v>116</v>
      </c>
      <c r="C44" s="248" t="s">
        <v>117</v>
      </c>
      <c r="D44" s="249" t="s">
        <v>118</v>
      </c>
      <c r="E44" s="250" t="s">
        <v>119</v>
      </c>
      <c r="F44" s="250"/>
      <c r="G44" s="250"/>
      <c r="H44" s="250"/>
      <c r="I44" s="250"/>
      <c r="J44" s="250"/>
      <c r="K44" s="250"/>
      <c r="L44" s="251"/>
    </row>
    <row r="45" spans="1:12" x14ac:dyDescent="0.2">
      <c r="A45" s="252"/>
      <c r="B45" s="253"/>
      <c r="C45" s="254"/>
      <c r="D45" s="255"/>
      <c r="E45" s="256" t="s">
        <v>120</v>
      </c>
      <c r="F45" s="257"/>
      <c r="G45" s="256" t="s">
        <v>121</v>
      </c>
      <c r="H45" s="257"/>
      <c r="I45" s="256" t="s">
        <v>122</v>
      </c>
      <c r="J45" s="257"/>
      <c r="K45" s="256" t="s">
        <v>123</v>
      </c>
      <c r="L45" s="258"/>
    </row>
    <row r="46" spans="1:12" x14ac:dyDescent="0.2">
      <c r="A46" s="259"/>
      <c r="B46" s="254"/>
      <c r="C46" s="260" t="s">
        <v>124</v>
      </c>
      <c r="D46" s="260" t="s">
        <v>125</v>
      </c>
      <c r="E46" s="261" t="s">
        <v>124</v>
      </c>
      <c r="F46" s="261" t="s">
        <v>126</v>
      </c>
      <c r="G46" s="261" t="s">
        <v>124</v>
      </c>
      <c r="H46" s="261" t="s">
        <v>126</v>
      </c>
      <c r="I46" s="261" t="s">
        <v>124</v>
      </c>
      <c r="J46" s="261" t="s">
        <v>126</v>
      </c>
      <c r="K46" s="261" t="s">
        <v>124</v>
      </c>
      <c r="L46" s="262" t="s">
        <v>126</v>
      </c>
    </row>
    <row r="47" spans="1:12" x14ac:dyDescent="0.2">
      <c r="A47" s="263">
        <v>1</v>
      </c>
      <c r="B47" s="261" t="s">
        <v>33</v>
      </c>
      <c r="C47" s="264" t="e">
        <f>(D47*100)/D51</f>
        <v>#DIV/0!</v>
      </c>
      <c r="D47" s="265"/>
      <c r="E47" s="266">
        <v>100</v>
      </c>
      <c r="F47" s="267">
        <f>D47</f>
        <v>0</v>
      </c>
      <c r="G47" s="266"/>
      <c r="H47" s="267"/>
      <c r="I47" s="266"/>
      <c r="J47" s="267"/>
      <c r="K47" s="266"/>
      <c r="L47" s="268"/>
    </row>
    <row r="48" spans="1:12" x14ac:dyDescent="0.2">
      <c r="A48" s="263">
        <v>2</v>
      </c>
      <c r="B48" s="269" t="s">
        <v>127</v>
      </c>
      <c r="C48" s="264" t="e">
        <f>(D48*100)/D51</f>
        <v>#DIV/0!</v>
      </c>
      <c r="D48" s="265"/>
      <c r="E48" s="266">
        <v>100</v>
      </c>
      <c r="F48" s="267">
        <f>D48</f>
        <v>0</v>
      </c>
      <c r="G48" s="266"/>
      <c r="H48" s="267"/>
      <c r="I48" s="266"/>
      <c r="J48" s="267"/>
      <c r="K48" s="266"/>
      <c r="L48" s="268"/>
    </row>
    <row r="49" spans="1:12" x14ac:dyDescent="0.2">
      <c r="A49" s="263">
        <v>3</v>
      </c>
      <c r="B49" s="261" t="s">
        <v>62</v>
      </c>
      <c r="C49" s="264" t="e">
        <f>(D49*100)/D51</f>
        <v>#DIV/0!</v>
      </c>
      <c r="D49" s="267"/>
      <c r="E49" s="266">
        <v>100</v>
      </c>
      <c r="F49" s="267">
        <f t="shared" ref="F49:F50" si="1">D49</f>
        <v>0</v>
      </c>
      <c r="G49" s="266"/>
      <c r="H49" s="267"/>
      <c r="I49" s="266"/>
      <c r="J49" s="267"/>
      <c r="K49" s="266"/>
      <c r="L49" s="268"/>
    </row>
    <row r="50" spans="1:12" x14ac:dyDescent="0.2">
      <c r="A50" s="263">
        <v>4</v>
      </c>
      <c r="B50" s="261" t="s">
        <v>75</v>
      </c>
      <c r="C50" s="264" t="e">
        <f>(D50*100)/D51</f>
        <v>#DIV/0!</v>
      </c>
      <c r="D50" s="267"/>
      <c r="E50" s="266">
        <v>100</v>
      </c>
      <c r="F50" s="267">
        <f t="shared" si="1"/>
        <v>0</v>
      </c>
      <c r="G50" s="266"/>
      <c r="H50" s="267"/>
      <c r="I50" s="266"/>
      <c r="J50" s="267"/>
      <c r="K50" s="266"/>
      <c r="L50" s="268"/>
    </row>
    <row r="51" spans="1:12" x14ac:dyDescent="0.2">
      <c r="A51" s="270" t="s">
        <v>128</v>
      </c>
      <c r="B51" s="271" t="s">
        <v>129</v>
      </c>
      <c r="C51" s="272" t="e">
        <f>SUM(C47:C50)</f>
        <v>#DIV/0!</v>
      </c>
      <c r="D51" s="272"/>
      <c r="E51" s="266" t="e">
        <f>(F51*100)/D51</f>
        <v>#DIV/0!</v>
      </c>
      <c r="F51" s="266">
        <f>SUM(F47:F50)</f>
        <v>0</v>
      </c>
      <c r="G51" s="266"/>
      <c r="H51" s="266"/>
      <c r="I51" s="273"/>
      <c r="J51" s="274"/>
      <c r="K51" s="273"/>
      <c r="L51" s="275"/>
    </row>
    <row r="52" spans="1:12" ht="13.8" thickBot="1" x14ac:dyDescent="0.25">
      <c r="A52" s="276"/>
      <c r="B52" s="277" t="s">
        <v>130</v>
      </c>
      <c r="C52" s="278"/>
      <c r="D52" s="278"/>
      <c r="E52" s="279" t="e">
        <f>E51</f>
        <v>#DIV/0!</v>
      </c>
      <c r="F52" s="279">
        <f>F51</f>
        <v>0</v>
      </c>
      <c r="G52" s="279"/>
      <c r="H52" s="279"/>
      <c r="I52" s="279"/>
      <c r="J52" s="279"/>
      <c r="K52" s="279"/>
      <c r="L52" s="280"/>
    </row>
    <row r="53" spans="1:12" x14ac:dyDescent="0.2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</row>
    <row r="54" spans="1:12" x14ac:dyDescent="0.2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</row>
    <row r="55" spans="1:12" ht="13.8" thickBot="1" x14ac:dyDescent="0.3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</row>
    <row r="56" spans="1:12" ht="18" thickBot="1" x14ac:dyDescent="0.35">
      <c r="A56" s="238" t="s">
        <v>111</v>
      </c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40"/>
    </row>
    <row r="57" spans="1:12" ht="13.8" x14ac:dyDescent="0.25">
      <c r="A57" s="241" t="s">
        <v>112</v>
      </c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3"/>
    </row>
    <row r="58" spans="1:12" x14ac:dyDescent="0.25">
      <c r="A58" s="244" t="s">
        <v>113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6"/>
    </row>
    <row r="59" spans="1:12" x14ac:dyDescent="0.25">
      <c r="A59" s="244" t="s">
        <v>114</v>
      </c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6"/>
    </row>
    <row r="60" spans="1:12" x14ac:dyDescent="0.25">
      <c r="A60" s="244" t="s">
        <v>133</v>
      </c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6"/>
    </row>
    <row r="61" spans="1:12" x14ac:dyDescent="0.2">
      <c r="A61" s="247" t="s">
        <v>115</v>
      </c>
      <c r="B61" s="248" t="s">
        <v>116</v>
      </c>
      <c r="C61" s="248" t="s">
        <v>117</v>
      </c>
      <c r="D61" s="249" t="s">
        <v>118</v>
      </c>
      <c r="E61" s="250" t="s">
        <v>119</v>
      </c>
      <c r="F61" s="250"/>
      <c r="G61" s="250"/>
      <c r="H61" s="250"/>
      <c r="I61" s="250"/>
      <c r="J61" s="250"/>
      <c r="K61" s="250"/>
      <c r="L61" s="251"/>
    </row>
    <row r="62" spans="1:12" x14ac:dyDescent="0.2">
      <c r="A62" s="252"/>
      <c r="B62" s="253"/>
      <c r="C62" s="254"/>
      <c r="D62" s="255"/>
      <c r="E62" s="256" t="s">
        <v>120</v>
      </c>
      <c r="F62" s="257"/>
      <c r="G62" s="256" t="s">
        <v>121</v>
      </c>
      <c r="H62" s="257"/>
      <c r="I62" s="256" t="s">
        <v>122</v>
      </c>
      <c r="J62" s="257"/>
      <c r="K62" s="256" t="s">
        <v>123</v>
      </c>
      <c r="L62" s="258"/>
    </row>
    <row r="63" spans="1:12" x14ac:dyDescent="0.2">
      <c r="A63" s="259"/>
      <c r="B63" s="254"/>
      <c r="C63" s="260" t="s">
        <v>124</v>
      </c>
      <c r="D63" s="260" t="s">
        <v>125</v>
      </c>
      <c r="E63" s="261" t="s">
        <v>124</v>
      </c>
      <c r="F63" s="261" t="s">
        <v>126</v>
      </c>
      <c r="G63" s="261" t="s">
        <v>124</v>
      </c>
      <c r="H63" s="261" t="s">
        <v>126</v>
      </c>
      <c r="I63" s="261" t="s">
        <v>124</v>
      </c>
      <c r="J63" s="261" t="s">
        <v>126</v>
      </c>
      <c r="K63" s="261" t="s">
        <v>124</v>
      </c>
      <c r="L63" s="262" t="s">
        <v>126</v>
      </c>
    </row>
    <row r="64" spans="1:12" x14ac:dyDescent="0.2">
      <c r="A64" s="284">
        <v>1</v>
      </c>
      <c r="B64" s="261" t="s">
        <v>33</v>
      </c>
      <c r="C64" s="285" t="e">
        <f>(D64*100)/D69</f>
        <v>#DIV/0!</v>
      </c>
      <c r="D64" s="286">
        <f>D9+D27+D47</f>
        <v>0</v>
      </c>
      <c r="E64" s="287">
        <v>100</v>
      </c>
      <c r="F64" s="288">
        <f>D64</f>
        <v>0</v>
      </c>
      <c r="G64" s="287"/>
      <c r="H64" s="288"/>
      <c r="I64" s="287"/>
      <c r="J64" s="288"/>
      <c r="K64" s="287"/>
      <c r="L64" s="289"/>
    </row>
    <row r="65" spans="1:12" x14ac:dyDescent="0.2">
      <c r="A65" s="284">
        <v>2</v>
      </c>
      <c r="B65" s="269" t="s">
        <v>127</v>
      </c>
      <c r="C65" s="285" t="e">
        <f>(D65*100)/D69</f>
        <v>#DIV/0!</v>
      </c>
      <c r="D65" s="286">
        <f>D10+D28+D48</f>
        <v>0</v>
      </c>
      <c r="E65" s="287">
        <v>100</v>
      </c>
      <c r="F65" s="288">
        <f t="shared" ref="F65:F68" si="2">D65</f>
        <v>0</v>
      </c>
      <c r="G65" s="287"/>
      <c r="H65" s="288"/>
      <c r="I65" s="287"/>
      <c r="J65" s="288"/>
      <c r="K65" s="287"/>
      <c r="L65" s="289"/>
    </row>
    <row r="66" spans="1:12" x14ac:dyDescent="0.2">
      <c r="A66" s="284">
        <v>3</v>
      </c>
      <c r="B66" s="261" t="s">
        <v>62</v>
      </c>
      <c r="C66" s="285" t="e">
        <f>(D66*100)/D69</f>
        <v>#DIV/0!</v>
      </c>
      <c r="D66" s="288">
        <f>D49+D29+D11</f>
        <v>0</v>
      </c>
      <c r="E66" s="287">
        <v>100</v>
      </c>
      <c r="F66" s="288">
        <f t="shared" si="2"/>
        <v>0</v>
      </c>
      <c r="G66" s="287"/>
      <c r="H66" s="288"/>
      <c r="I66" s="287"/>
      <c r="J66" s="288"/>
      <c r="K66" s="287"/>
      <c r="L66" s="289"/>
    </row>
    <row r="67" spans="1:12" x14ac:dyDescent="0.2">
      <c r="A67" s="284">
        <v>5</v>
      </c>
      <c r="B67" s="261" t="s">
        <v>75</v>
      </c>
      <c r="C67" s="285" t="e">
        <f>(D67*100)/D69</f>
        <v>#DIV/0!</v>
      </c>
      <c r="D67" s="288">
        <f>D50+D30+D12</f>
        <v>0</v>
      </c>
      <c r="E67" s="287">
        <v>100</v>
      </c>
      <c r="F67" s="288">
        <f t="shared" si="2"/>
        <v>0</v>
      </c>
      <c r="G67" s="287"/>
      <c r="H67" s="288"/>
      <c r="I67" s="287"/>
      <c r="J67" s="288"/>
      <c r="K67" s="287"/>
      <c r="L67" s="289"/>
    </row>
    <row r="68" spans="1:12" ht="22.8" x14ac:dyDescent="0.2">
      <c r="A68" s="284">
        <v>6</v>
      </c>
      <c r="B68" s="290" t="s">
        <v>131</v>
      </c>
      <c r="C68" s="285" t="e">
        <f>(D68*100)/D69</f>
        <v>#DIV/0!</v>
      </c>
      <c r="D68" s="291"/>
      <c r="E68" s="287">
        <v>100</v>
      </c>
      <c r="F68" s="288">
        <f t="shared" si="2"/>
        <v>0</v>
      </c>
      <c r="G68" s="287"/>
      <c r="H68" s="288"/>
      <c r="I68" s="292"/>
      <c r="J68" s="288"/>
      <c r="K68" s="292"/>
      <c r="L68" s="289"/>
    </row>
    <row r="69" spans="1:12" x14ac:dyDescent="0.2">
      <c r="A69" s="270" t="s">
        <v>128</v>
      </c>
      <c r="B69" s="271" t="s">
        <v>129</v>
      </c>
      <c r="C69" s="272" t="e">
        <f>SUM(C64:C68)</f>
        <v>#DIV/0!</v>
      </c>
      <c r="D69" s="272"/>
      <c r="E69" s="287">
        <v>100</v>
      </c>
      <c r="F69" s="287">
        <f>SUM(F64:F68)</f>
        <v>0</v>
      </c>
      <c r="G69" s="287"/>
      <c r="H69" s="287"/>
      <c r="I69" s="287"/>
      <c r="J69" s="293"/>
      <c r="K69" s="292"/>
      <c r="L69" s="294"/>
    </row>
    <row r="70" spans="1:12" ht="13.8" thickBot="1" x14ac:dyDescent="0.25">
      <c r="A70" s="276"/>
      <c r="B70" s="277" t="s">
        <v>130</v>
      </c>
      <c r="C70" s="278"/>
      <c r="D70" s="278"/>
      <c r="E70" s="295">
        <v>100</v>
      </c>
      <c r="F70" s="295">
        <f>F69</f>
        <v>0</v>
      </c>
      <c r="G70" s="295"/>
      <c r="H70" s="295"/>
      <c r="I70" s="295"/>
      <c r="J70" s="295"/>
      <c r="K70" s="295"/>
      <c r="L70" s="296"/>
    </row>
    <row r="71" spans="1:12" x14ac:dyDescent="0.25">
      <c r="A71" s="281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</row>
    <row r="72" spans="1:12" ht="13.2" customHeight="1" x14ac:dyDescent="0.25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</row>
    <row r="73" spans="1:12" x14ac:dyDescent="0.25">
      <c r="A73" s="84"/>
      <c r="B73" s="84"/>
      <c r="C73" s="84"/>
      <c r="D73" s="282"/>
      <c r="E73" s="282"/>
      <c r="F73" s="282"/>
      <c r="G73" s="84"/>
      <c r="H73" s="84"/>
      <c r="I73" s="282"/>
      <c r="J73" s="282"/>
      <c r="K73" s="282"/>
      <c r="L73" s="282"/>
    </row>
    <row r="74" spans="1:12" ht="28.2" customHeight="1" x14ac:dyDescent="0.25">
      <c r="A74" s="283"/>
      <c r="B74" s="283"/>
      <c r="C74" s="283"/>
      <c r="D74" s="177"/>
      <c r="E74" s="177"/>
      <c r="F74" s="177"/>
      <c r="G74" s="85"/>
      <c r="H74" s="85"/>
      <c r="I74" s="177"/>
      <c r="J74" s="177"/>
      <c r="K74" s="177"/>
      <c r="L74" s="177"/>
    </row>
  </sheetData>
  <mergeCells count="78">
    <mergeCell ref="A72:L72"/>
    <mergeCell ref="D73:F73"/>
    <mergeCell ref="I73:L73"/>
    <mergeCell ref="D74:F74"/>
    <mergeCell ref="I74:L74"/>
    <mergeCell ref="A34:L34"/>
    <mergeCell ref="G62:H62"/>
    <mergeCell ref="I62:J62"/>
    <mergeCell ref="K62:L62"/>
    <mergeCell ref="A69:A70"/>
    <mergeCell ref="C69:C70"/>
    <mergeCell ref="D69:D70"/>
    <mergeCell ref="A57:L57"/>
    <mergeCell ref="A58:L58"/>
    <mergeCell ref="A59:L59"/>
    <mergeCell ref="A60:L60"/>
    <mergeCell ref="A61:A63"/>
    <mergeCell ref="B61:B63"/>
    <mergeCell ref="C61:C62"/>
    <mergeCell ref="D61:D62"/>
    <mergeCell ref="E61:L61"/>
    <mergeCell ref="E62:F62"/>
    <mergeCell ref="A56:L56"/>
    <mergeCell ref="G45:H45"/>
    <mergeCell ref="I45:J45"/>
    <mergeCell ref="K45:L45"/>
    <mergeCell ref="A51:A52"/>
    <mergeCell ref="C51:C52"/>
    <mergeCell ref="D51:D52"/>
    <mergeCell ref="A40:L40"/>
    <mergeCell ref="A41:L41"/>
    <mergeCell ref="A42:L42"/>
    <mergeCell ref="A43:L43"/>
    <mergeCell ref="A44:A46"/>
    <mergeCell ref="B44:B46"/>
    <mergeCell ref="C44:C45"/>
    <mergeCell ref="D44:D45"/>
    <mergeCell ref="E44:L44"/>
    <mergeCell ref="E45:F45"/>
    <mergeCell ref="D35:F35"/>
    <mergeCell ref="I35:L35"/>
    <mergeCell ref="D36:F36"/>
    <mergeCell ref="I36:L36"/>
    <mergeCell ref="A39:L39"/>
    <mergeCell ref="G25:H25"/>
    <mergeCell ref="I25:J25"/>
    <mergeCell ref="K25:L25"/>
    <mergeCell ref="A31:A32"/>
    <mergeCell ref="C31:C32"/>
    <mergeCell ref="D31:D32"/>
    <mergeCell ref="A20:L20"/>
    <mergeCell ref="A21:L21"/>
    <mergeCell ref="A22:L22"/>
    <mergeCell ref="A23:L23"/>
    <mergeCell ref="A24:A26"/>
    <mergeCell ref="B24:B26"/>
    <mergeCell ref="C24:C25"/>
    <mergeCell ref="D24:D25"/>
    <mergeCell ref="E24:L24"/>
    <mergeCell ref="E25:F25"/>
    <mergeCell ref="A19:L19"/>
    <mergeCell ref="E7:F7"/>
    <mergeCell ref="G7:H7"/>
    <mergeCell ref="I7:J7"/>
    <mergeCell ref="K7:L7"/>
    <mergeCell ref="A13:A14"/>
    <mergeCell ref="C13:C14"/>
    <mergeCell ref="D13:D14"/>
    <mergeCell ref="A1:L1"/>
    <mergeCell ref="A2:L2"/>
    <mergeCell ref="A3:L3"/>
    <mergeCell ref="A4:L4"/>
    <mergeCell ref="A5:L5"/>
    <mergeCell ref="A6:A8"/>
    <mergeCell ref="B6:B8"/>
    <mergeCell ref="C6:C7"/>
    <mergeCell ref="D6:D7"/>
    <mergeCell ref="E6:L6"/>
  </mergeCells>
  <pageMargins left="0.511811024" right="0.511811024" top="0.78740157499999996" bottom="0.78740157499999996" header="0.31496062000000002" footer="0.31496062000000002"/>
  <pageSetup paperSize="9" scale="6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TRECHO 6</vt:lpstr>
      <vt:lpstr>TRECHO 7</vt:lpstr>
      <vt:lpstr>TRECHO 8</vt:lpstr>
      <vt:lpstr>Plan1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2019-09-26T17:38:20Z</cp:lastPrinted>
  <dcterms:created xsi:type="dcterms:W3CDTF">2018-12-04T17:25:25Z</dcterms:created>
  <dcterms:modified xsi:type="dcterms:W3CDTF">2019-09-26T19:34:14Z</dcterms:modified>
</cp:coreProperties>
</file>