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K:\DISPENSA E INEXIBILIDADE DE LICITAÇÕES\ANO 2020 - DISPENSA e INEX DE LICITAÇÃO\DISPENSA 020 2020 - FECHAMENTO CRECHE - CONSORTE\"/>
    </mc:Choice>
  </mc:AlternateContent>
  <xr:revisionPtr revIDLastSave="0" documentId="8_{4C4F3874-F876-4407-ACE0-A78483825B0E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Plan3" sheetId="3" r:id="rId1"/>
  </sheets>
  <definedNames>
    <definedName name="_xlnm.Print_Titles" localSheetId="0">Plan3!$7:$8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5" i="3" l="1"/>
  <c r="K26" i="3"/>
  <c r="K24" i="3" l="1"/>
  <c r="I25" i="3"/>
  <c r="I26" i="3"/>
  <c r="I24" i="3"/>
  <c r="J25" i="3"/>
  <c r="J26" i="3"/>
  <c r="J24" i="3"/>
  <c r="H25" i="3"/>
  <c r="H26" i="3"/>
  <c r="H24" i="3"/>
  <c r="L21" i="3" l="1"/>
  <c r="K21" i="3"/>
  <c r="I21" i="3"/>
  <c r="L20" i="3"/>
  <c r="K20" i="3"/>
  <c r="I20" i="3"/>
  <c r="L24" i="3"/>
  <c r="I11" i="3"/>
  <c r="K11" i="3"/>
  <c r="L11" i="3"/>
  <c r="N21" i="3" l="1"/>
  <c r="N20" i="3"/>
  <c r="N24" i="3"/>
  <c r="N11" i="3"/>
  <c r="L26" i="3"/>
  <c r="L25" i="3"/>
  <c r="N19" i="3" l="1"/>
  <c r="N26" i="3"/>
  <c r="N25" i="3"/>
  <c r="L12" i="3"/>
  <c r="L13" i="3"/>
  <c r="L17" i="3"/>
  <c r="N23" i="3" l="1"/>
  <c r="K17" i="3"/>
  <c r="I17" i="3"/>
  <c r="K13" i="3"/>
  <c r="I13" i="3"/>
  <c r="K12" i="3"/>
  <c r="I12" i="3"/>
  <c r="N13" i="3" l="1"/>
  <c r="N12" i="3"/>
  <c r="N17" i="3"/>
  <c r="N15" i="3" s="1"/>
  <c r="N9" i="3" l="1"/>
  <c r="N29" i="3" s="1"/>
</calcChain>
</file>

<file path=xl/sharedStrings.xml><?xml version="1.0" encoding="utf-8"?>
<sst xmlns="http://schemas.openxmlformats.org/spreadsheetml/2006/main" count="79" uniqueCount="60">
  <si>
    <t>m²</t>
  </si>
  <si>
    <t>1.1</t>
  </si>
  <si>
    <t>Dados do Empreendimento</t>
  </si>
  <si>
    <t>Itens</t>
  </si>
  <si>
    <t>Material</t>
  </si>
  <si>
    <t>Mão de Obra</t>
  </si>
  <si>
    <t>Total por ítem</t>
  </si>
  <si>
    <t>DIRETAS OU SUPERFICIAIS (sapatas, radier, vigas de fundação)</t>
  </si>
  <si>
    <t>m³</t>
  </si>
  <si>
    <t>FUNDAÇÕES - INFRAESTRUTURA</t>
  </si>
  <si>
    <t>ESTRUTURA - SUPRAESTRUTURA</t>
  </si>
  <si>
    <t>kg</t>
  </si>
  <si>
    <t>Serviços /Atividades</t>
  </si>
  <si>
    <t>Unid.</t>
  </si>
  <si>
    <t>Quant.</t>
  </si>
  <si>
    <t>Custo Unit.</t>
  </si>
  <si>
    <t>2.1</t>
  </si>
  <si>
    <t>SUBTOTAL</t>
  </si>
  <si>
    <t>QUANTITATIVO APROXIMADO DE MATERIAIS E MÃO DE OBRA</t>
  </si>
  <si>
    <t>Cidade / UF: São José do Ouro - RS</t>
  </si>
  <si>
    <t>Fonte de Referencia</t>
  </si>
  <si>
    <t>Codido de Referencia</t>
  </si>
  <si>
    <t>Data de Referencia</t>
  </si>
  <si>
    <t>B.D.I</t>
  </si>
  <si>
    <t>Total</t>
  </si>
  <si>
    <t>SINAPI</t>
  </si>
  <si>
    <t>ESTRUTURA DE CONTRETO ARMADO</t>
  </si>
  <si>
    <t>Total Unit.</t>
  </si>
  <si>
    <t>Alvenaria estrutural em blocos de concreto 14 x 19 x 39cm</t>
  </si>
  <si>
    <t>1.1.1</t>
  </si>
  <si>
    <t>1.1.2</t>
  </si>
  <si>
    <t>2.1.1</t>
  </si>
  <si>
    <t>ESQUADRIAS</t>
  </si>
  <si>
    <t>un.</t>
  </si>
  <si>
    <t>Prefeitura Municipal de São José do Ouro</t>
  </si>
  <si>
    <t>CNPJ: 87.613.550/0001-64</t>
  </si>
  <si>
    <t>Eng. Civil Ulisses Bergamo de Godois</t>
  </si>
  <si>
    <t>CREA RS225874</t>
  </si>
  <si>
    <t>Nome do Empreendimento: Cercamento da Escola Municipal de Educação Infantil Eugênio Ermínio Grassi</t>
  </si>
  <si>
    <t>Endereço Completo: Rua Santo Vanz, 480</t>
  </si>
  <si>
    <t>1.1.0</t>
  </si>
  <si>
    <t>Aço 5mm (CA60) (com montagem)</t>
  </si>
  <si>
    <t>Aço 10mm (CA50) (com montagem)</t>
  </si>
  <si>
    <t>Gradil para fechamento</t>
  </si>
  <si>
    <t xml:space="preserve">Portão de Giro 0,90 x 2,00 </t>
  </si>
  <si>
    <t>Portão de correr</t>
  </si>
  <si>
    <t>73933/1</t>
  </si>
  <si>
    <t>73787/001</t>
  </si>
  <si>
    <t>TJ-RS</t>
  </si>
  <si>
    <t>-</t>
  </si>
  <si>
    <t>Concreto Fck 15MPa</t>
  </si>
  <si>
    <t>PINTURAS</t>
  </si>
  <si>
    <t>Selador</t>
  </si>
  <si>
    <t>4.1</t>
  </si>
  <si>
    <t>4.2</t>
  </si>
  <si>
    <t>4.3</t>
  </si>
  <si>
    <t>3.1</t>
  </si>
  <si>
    <t>Pintura PVA sobre muro em 2 demão</t>
  </si>
  <si>
    <t>Data base do orçamento:  SINAPI 10/2020</t>
  </si>
  <si>
    <t>sinaenco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</si>
</sst>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4" fontId="3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/>
    <xf numFmtId="0" fontId="0" fillId="0" borderId="0" xfId="0" applyFont="1" applyBorder="1"/>
    <xf numFmtId="10" fontId="0" fillId="0" borderId="0" xfId="0" applyNumberFormat="1"/>
    <xf numFmtId="49" fontId="0" fillId="0" borderId="0" xfId="0" applyNumberFormat="1" applyAlignment="1">
      <alignment horizontal="left" vertical="center"/>
    </xf>
    <xf numFmtId="0" fontId="0" fillId="0" borderId="13" xfId="0" applyNumberFormat="1" applyBorder="1" applyAlignment="1">
      <alignment horizontal="left" vertical="center"/>
    </xf>
    <xf numFmtId="17" fontId="0" fillId="0" borderId="13" xfId="0" applyNumberFormat="1" applyBorder="1" applyAlignment="1">
      <alignment horizontal="left" vertical="center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44" fontId="0" fillId="0" borderId="1" xfId="2" applyFont="1" applyBorder="1"/>
    <xf numFmtId="44" fontId="0" fillId="0" borderId="4" xfId="2" applyFont="1" applyBorder="1"/>
    <xf numFmtId="0" fontId="0" fillId="0" borderId="13" xfId="0" applyBorder="1"/>
    <xf numFmtId="0" fontId="0" fillId="0" borderId="13" xfId="0" applyBorder="1" applyAlignment="1">
      <alignment horizontal="center" vertical="center"/>
    </xf>
    <xf numFmtId="44" fontId="0" fillId="0" borderId="13" xfId="2" applyFont="1" applyBorder="1"/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/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44" fontId="0" fillId="0" borderId="12" xfId="2" applyFont="1" applyBorder="1"/>
    <xf numFmtId="0" fontId="0" fillId="0" borderId="3" xfId="0" applyFont="1" applyBorder="1" applyAlignment="1">
      <alignment horizontal="left" vertical="center"/>
    </xf>
    <xf numFmtId="44" fontId="0" fillId="0" borderId="14" xfId="2" applyFont="1" applyBorder="1"/>
    <xf numFmtId="0" fontId="0" fillId="0" borderId="15" xfId="0" applyFont="1" applyBorder="1" applyAlignment="1">
      <alignment horizontal="left" vertical="center"/>
    </xf>
    <xf numFmtId="0" fontId="0" fillId="0" borderId="13" xfId="0" applyFont="1" applyBorder="1"/>
    <xf numFmtId="0" fontId="0" fillId="0" borderId="1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10" fontId="0" fillId="0" borderId="12" xfId="2" applyNumberFormat="1" applyFont="1" applyBorder="1"/>
    <xf numFmtId="10" fontId="0" fillId="0" borderId="13" xfId="2" applyNumberFormat="1" applyFont="1" applyBorder="1"/>
    <xf numFmtId="10" fontId="1" fillId="0" borderId="13" xfId="0" applyNumberFormat="1" applyFont="1" applyBorder="1" applyAlignment="1">
      <alignment vertical="center"/>
    </xf>
    <xf numFmtId="0" fontId="1" fillId="2" borderId="3" xfId="0" applyFont="1" applyFill="1" applyBorder="1" applyAlignment="1">
      <alignment horizontal="left" vertical="center"/>
    </xf>
    <xf numFmtId="10" fontId="1" fillId="2" borderId="13" xfId="0" applyNumberFormat="1" applyFont="1" applyFill="1" applyBorder="1" applyAlignment="1">
      <alignment horizontal="left" vertical="center"/>
    </xf>
    <xf numFmtId="44" fontId="0" fillId="2" borderId="4" xfId="2" applyFont="1" applyFill="1" applyBorder="1"/>
    <xf numFmtId="17" fontId="0" fillId="0" borderId="14" xfId="0" applyNumberFormat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  <xf numFmtId="49" fontId="1" fillId="0" borderId="13" xfId="0" applyNumberFormat="1" applyFont="1" applyBorder="1" applyAlignment="1">
      <alignment horizontal="left" vertical="center"/>
    </xf>
    <xf numFmtId="49" fontId="0" fillId="0" borderId="13" xfId="0" applyNumberFormat="1" applyFont="1" applyBorder="1" applyAlignment="1">
      <alignment horizontal="left" vertical="center"/>
    </xf>
    <xf numFmtId="0" fontId="0" fillId="0" borderId="14" xfId="0" applyNumberFormat="1" applyBorder="1" applyAlignment="1">
      <alignment horizontal="left" vertical="center"/>
    </xf>
    <xf numFmtId="0" fontId="0" fillId="0" borderId="14" xfId="0" applyNumberFormat="1" applyFont="1" applyBorder="1" applyAlignment="1">
      <alignment horizontal="left" vertical="center"/>
    </xf>
    <xf numFmtId="44" fontId="0" fillId="0" borderId="24" xfId="0" applyNumberFormat="1" applyBorder="1"/>
    <xf numFmtId="0" fontId="0" fillId="0" borderId="16" xfId="0" applyBorder="1"/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49" fontId="0" fillId="0" borderId="16" xfId="0" applyNumberFormat="1" applyBorder="1" applyAlignment="1">
      <alignment horizontal="left" vertical="center"/>
    </xf>
    <xf numFmtId="10" fontId="0" fillId="0" borderId="16" xfId="0" applyNumberFormat="1" applyBorder="1"/>
    <xf numFmtId="0" fontId="0" fillId="0" borderId="30" xfId="0" applyBorder="1"/>
    <xf numFmtId="164" fontId="0" fillId="0" borderId="1" xfId="0" applyNumberFormat="1" applyBorder="1"/>
    <xf numFmtId="0" fontId="0" fillId="0" borderId="25" xfId="0" applyBorder="1" applyAlignment="1">
      <alignment horizontal="left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10" fontId="1" fillId="0" borderId="8" xfId="0" applyNumberFormat="1" applyFont="1" applyBorder="1" applyAlignment="1">
      <alignment horizontal="center" vertical="center" wrapText="1"/>
    </xf>
    <xf numFmtId="10" fontId="1" fillId="0" borderId="9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</cellXfs>
  <cellStyles count="3">
    <cellStyle name="Moeda" xfId="2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abSelected="1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O1" sqref="O1:Q1048576"/>
    </sheetView>
  </sheetViews>
  <sheetFormatPr defaultColWidth="60" defaultRowHeight="15" outlineLevelRow="1" x14ac:dyDescent="0.25"/>
  <cols>
    <col min="1" max="1" width="5.28515625" style="2" bestFit="1" customWidth="1"/>
    <col min="2" max="2" width="11" style="2" customWidth="1"/>
    <col min="3" max="3" width="10.7109375" style="6" customWidth="1"/>
    <col min="4" max="4" width="10.28515625" style="2" customWidth="1"/>
    <col min="5" max="5" width="53.28515625" customWidth="1"/>
    <col min="6" max="6" width="5.5703125" style="1" bestFit="1" customWidth="1"/>
    <col min="7" max="7" width="7.7109375" bestFit="1" customWidth="1"/>
    <col min="8" max="8" width="13.7109375" bestFit="1" customWidth="1"/>
    <col min="9" max="9" width="13.7109375" customWidth="1"/>
    <col min="10" max="10" width="12.7109375" bestFit="1" customWidth="1"/>
    <col min="11" max="11" width="13.7109375" bestFit="1" customWidth="1"/>
    <col min="12" max="12" width="14.42578125" customWidth="1"/>
    <col min="13" max="13" width="8.42578125" style="5" customWidth="1"/>
    <col min="14" max="14" width="15.7109375" customWidth="1"/>
    <col min="15" max="15" width="21.42578125" hidden="1" customWidth="1"/>
    <col min="16" max="17" width="0" hidden="1" customWidth="1"/>
  </cols>
  <sheetData>
    <row r="1" spans="1:14" ht="15.75" thickBot="1" x14ac:dyDescent="0.3">
      <c r="A1" s="80" t="s">
        <v>18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x14ac:dyDescent="0.25">
      <c r="A2" s="47"/>
      <c r="B2" s="85" t="s">
        <v>2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7"/>
    </row>
    <row r="3" spans="1:14" x14ac:dyDescent="0.25">
      <c r="A3" s="48"/>
      <c r="B3" s="74" t="s">
        <v>38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/>
    </row>
    <row r="4" spans="1:14" x14ac:dyDescent="0.25">
      <c r="A4" s="48"/>
      <c r="B4" s="74" t="s">
        <v>39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6"/>
    </row>
    <row r="5" spans="1:14" x14ac:dyDescent="0.25">
      <c r="A5" s="48"/>
      <c r="B5" s="74" t="s">
        <v>19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6"/>
    </row>
    <row r="6" spans="1:14" ht="15.75" thickBot="1" x14ac:dyDescent="0.3">
      <c r="A6" s="49"/>
      <c r="B6" s="77" t="s">
        <v>58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9"/>
    </row>
    <row r="7" spans="1:14" x14ac:dyDescent="0.25">
      <c r="A7" s="83" t="s">
        <v>3</v>
      </c>
      <c r="B7" s="68" t="s">
        <v>20</v>
      </c>
      <c r="C7" s="70" t="s">
        <v>21</v>
      </c>
      <c r="D7" s="68" t="s">
        <v>22</v>
      </c>
      <c r="E7" s="72" t="s">
        <v>12</v>
      </c>
      <c r="F7" s="68" t="s">
        <v>13</v>
      </c>
      <c r="G7" s="72" t="s">
        <v>14</v>
      </c>
      <c r="H7" s="67" t="s">
        <v>4</v>
      </c>
      <c r="I7" s="67"/>
      <c r="J7" s="67" t="s">
        <v>5</v>
      </c>
      <c r="K7" s="67" t="s">
        <v>5</v>
      </c>
      <c r="L7" s="68" t="s">
        <v>27</v>
      </c>
      <c r="M7" s="81" t="s">
        <v>23</v>
      </c>
      <c r="N7" s="65" t="s">
        <v>6</v>
      </c>
    </row>
    <row r="8" spans="1:14" s="1" customFormat="1" ht="15.75" thickBot="1" x14ac:dyDescent="0.3">
      <c r="A8" s="84"/>
      <c r="B8" s="69"/>
      <c r="C8" s="71"/>
      <c r="D8" s="69"/>
      <c r="E8" s="73"/>
      <c r="F8" s="69"/>
      <c r="G8" s="73"/>
      <c r="H8" s="18" t="s">
        <v>15</v>
      </c>
      <c r="I8" s="18" t="s">
        <v>24</v>
      </c>
      <c r="J8" s="18" t="s">
        <v>15</v>
      </c>
      <c r="K8" s="18" t="s">
        <v>24</v>
      </c>
      <c r="L8" s="69"/>
      <c r="M8" s="82"/>
      <c r="N8" s="66"/>
    </row>
    <row r="9" spans="1:14" x14ac:dyDescent="0.25">
      <c r="A9" s="36">
        <v>1</v>
      </c>
      <c r="B9" s="62" t="s">
        <v>9</v>
      </c>
      <c r="C9" s="63"/>
      <c r="D9" s="63"/>
      <c r="E9" s="63"/>
      <c r="F9" s="63"/>
      <c r="G9" s="63"/>
      <c r="H9" s="63"/>
      <c r="I9" s="63"/>
      <c r="J9" s="63"/>
      <c r="K9" s="64"/>
      <c r="L9" s="53" t="s">
        <v>17</v>
      </c>
      <c r="M9" s="37"/>
      <c r="N9" s="38">
        <f>SUM(N10:N13)</f>
        <v>12096.58</v>
      </c>
    </row>
    <row r="10" spans="1:14" outlineLevel="1" x14ac:dyDescent="0.25">
      <c r="A10" s="17" t="s">
        <v>1</v>
      </c>
      <c r="B10" s="54"/>
      <c r="C10" s="41"/>
      <c r="D10" s="54"/>
      <c r="E10" s="21" t="s">
        <v>7</v>
      </c>
      <c r="F10" s="22"/>
      <c r="G10" s="22"/>
      <c r="H10" s="22"/>
      <c r="I10" s="22"/>
      <c r="J10" s="22"/>
      <c r="K10" s="23"/>
      <c r="L10" s="22"/>
      <c r="M10" s="35"/>
      <c r="N10" s="13"/>
    </row>
    <row r="11" spans="1:14" s="9" customFormat="1" outlineLevel="1" x14ac:dyDescent="0.25">
      <c r="A11" s="30" t="s">
        <v>40</v>
      </c>
      <c r="B11" s="31" t="s">
        <v>25</v>
      </c>
      <c r="C11" s="43">
        <v>92759</v>
      </c>
      <c r="D11" s="39">
        <v>44105</v>
      </c>
      <c r="E11" s="10" t="s">
        <v>41</v>
      </c>
      <c r="F11" s="11" t="s">
        <v>11</v>
      </c>
      <c r="G11" s="10">
        <v>151</v>
      </c>
      <c r="H11" s="12">
        <v>8.1300000000000008</v>
      </c>
      <c r="I11" s="12">
        <f>G11*H11</f>
        <v>1227.6300000000001</v>
      </c>
      <c r="J11" s="12">
        <v>3.07</v>
      </c>
      <c r="K11" s="12">
        <f>J11*G11</f>
        <v>463.57</v>
      </c>
      <c r="L11" s="24">
        <f t="shared" ref="L11" si="0">J11+H11</f>
        <v>11.200000000000001</v>
      </c>
      <c r="M11" s="33">
        <v>0.25</v>
      </c>
      <c r="N11" s="13">
        <f>ROUND((K11+I11)*(1+M11),2)</f>
        <v>2114</v>
      </c>
    </row>
    <row r="12" spans="1:14" outlineLevel="1" x14ac:dyDescent="0.25">
      <c r="A12" s="30" t="s">
        <v>29</v>
      </c>
      <c r="B12" s="31" t="s">
        <v>25</v>
      </c>
      <c r="C12" s="43">
        <v>92762</v>
      </c>
      <c r="D12" s="39">
        <v>44105</v>
      </c>
      <c r="E12" s="10" t="s">
        <v>42</v>
      </c>
      <c r="F12" s="11" t="s">
        <v>11</v>
      </c>
      <c r="G12" s="10">
        <v>458.8</v>
      </c>
      <c r="H12" s="12">
        <v>8.0500000000000007</v>
      </c>
      <c r="I12" s="12">
        <f>G12*H12</f>
        <v>3693.3400000000006</v>
      </c>
      <c r="J12" s="12">
        <v>0.98</v>
      </c>
      <c r="K12" s="12">
        <f>J12*G12</f>
        <v>449.62400000000002</v>
      </c>
      <c r="L12" s="24">
        <f t="shared" ref="L12:L13" si="1">J12+H12</f>
        <v>9.0300000000000011</v>
      </c>
      <c r="M12" s="33">
        <v>0.25</v>
      </c>
      <c r="N12" s="13">
        <f>ROUND((K12+I12)*(1+M12),2)</f>
        <v>5178.71</v>
      </c>
    </row>
    <row r="13" spans="1:14" outlineLevel="1" x14ac:dyDescent="0.25">
      <c r="A13" s="30" t="s">
        <v>30</v>
      </c>
      <c r="B13" s="31" t="s">
        <v>25</v>
      </c>
      <c r="C13" s="43">
        <v>94963</v>
      </c>
      <c r="D13" s="39">
        <v>44105</v>
      </c>
      <c r="E13" s="10" t="s">
        <v>50</v>
      </c>
      <c r="F13" s="11" t="s">
        <v>8</v>
      </c>
      <c r="G13" s="10">
        <v>12.83</v>
      </c>
      <c r="H13" s="12">
        <v>253.15</v>
      </c>
      <c r="I13" s="12">
        <f>G13*H13</f>
        <v>3247.9145000000003</v>
      </c>
      <c r="J13" s="12">
        <v>46.39</v>
      </c>
      <c r="K13" s="12">
        <f>J13*G13</f>
        <v>595.18370000000004</v>
      </c>
      <c r="L13" s="24">
        <f t="shared" si="1"/>
        <v>299.54000000000002</v>
      </c>
      <c r="M13" s="33">
        <v>0.25</v>
      </c>
      <c r="N13" s="13">
        <f>ROUND((K13+I13)*(1+M13),2)</f>
        <v>4803.87</v>
      </c>
    </row>
    <row r="14" spans="1:14" s="3" customFormat="1" outlineLevel="1" x14ac:dyDescent="0.25">
      <c r="A14" s="50"/>
      <c r="B14" s="51"/>
      <c r="C14" s="40"/>
      <c r="D14" s="51"/>
      <c r="E14" s="14"/>
      <c r="F14" s="15"/>
      <c r="G14" s="14"/>
      <c r="H14" s="16"/>
      <c r="I14" s="16"/>
      <c r="J14" s="16"/>
      <c r="K14" s="16"/>
      <c r="L14" s="16"/>
      <c r="M14" s="34"/>
      <c r="N14" s="13"/>
    </row>
    <row r="15" spans="1:14" x14ac:dyDescent="0.25">
      <c r="A15" s="36">
        <v>2</v>
      </c>
      <c r="B15" s="62" t="s">
        <v>10</v>
      </c>
      <c r="C15" s="63"/>
      <c r="D15" s="63"/>
      <c r="E15" s="63"/>
      <c r="F15" s="63"/>
      <c r="G15" s="63"/>
      <c r="H15" s="63"/>
      <c r="I15" s="63"/>
      <c r="J15" s="63"/>
      <c r="K15" s="64"/>
      <c r="L15" s="53" t="s">
        <v>17</v>
      </c>
      <c r="M15" s="37"/>
      <c r="N15" s="38">
        <f>SUM(N16:N17)</f>
        <v>11292.8</v>
      </c>
    </row>
    <row r="16" spans="1:14" outlineLevel="1" x14ac:dyDescent="0.25">
      <c r="A16" s="17" t="s">
        <v>16</v>
      </c>
      <c r="B16" s="54"/>
      <c r="C16" s="41"/>
      <c r="D16" s="54"/>
      <c r="E16" s="21" t="s">
        <v>26</v>
      </c>
      <c r="F16" s="22"/>
      <c r="G16" s="22"/>
      <c r="H16" s="22"/>
      <c r="I16" s="22"/>
      <c r="J16" s="22"/>
      <c r="K16" s="23"/>
      <c r="L16" s="22"/>
      <c r="M16" s="35"/>
      <c r="N16" s="13"/>
    </row>
    <row r="17" spans="1:16" outlineLevel="1" x14ac:dyDescent="0.25">
      <c r="A17" s="30" t="s">
        <v>31</v>
      </c>
      <c r="B17" s="31" t="s">
        <v>25</v>
      </c>
      <c r="C17" s="43">
        <v>87449</v>
      </c>
      <c r="D17" s="39">
        <v>44105</v>
      </c>
      <c r="E17" s="10" t="s">
        <v>28</v>
      </c>
      <c r="F17" s="11" t="s">
        <v>0</v>
      </c>
      <c r="G17" s="10">
        <v>128.94999999999999</v>
      </c>
      <c r="H17" s="12">
        <v>50.27</v>
      </c>
      <c r="I17" s="12">
        <f>G17*H17</f>
        <v>6482.3164999999999</v>
      </c>
      <c r="J17" s="12">
        <v>19.79</v>
      </c>
      <c r="K17" s="12">
        <f>J17*G17</f>
        <v>2551.9204999999997</v>
      </c>
      <c r="L17" s="24">
        <f>J17+H17</f>
        <v>70.06</v>
      </c>
      <c r="M17" s="33">
        <v>0.25</v>
      </c>
      <c r="N17" s="13">
        <f>ROUND((K17+I17)*(1+M17),2)</f>
        <v>11292.8</v>
      </c>
    </row>
    <row r="18" spans="1:16" s="4" customFormat="1" outlineLevel="1" x14ac:dyDescent="0.25">
      <c r="A18" s="27"/>
      <c r="B18" s="32"/>
      <c r="C18" s="42"/>
      <c r="D18" s="32"/>
      <c r="E18" s="28"/>
      <c r="F18" s="29"/>
      <c r="G18" s="28"/>
      <c r="H18" s="16"/>
      <c r="I18" s="16"/>
      <c r="J18" s="16"/>
      <c r="K18" s="16"/>
      <c r="L18" s="16"/>
      <c r="M18" s="34"/>
      <c r="N18" s="13"/>
    </row>
    <row r="19" spans="1:16" s="4" customFormat="1" outlineLevel="1" x14ac:dyDescent="0.25">
      <c r="A19" s="36">
        <v>3</v>
      </c>
      <c r="B19" s="62" t="s">
        <v>51</v>
      </c>
      <c r="C19" s="63"/>
      <c r="D19" s="63"/>
      <c r="E19" s="63"/>
      <c r="F19" s="63"/>
      <c r="G19" s="63"/>
      <c r="H19" s="63"/>
      <c r="I19" s="63"/>
      <c r="J19" s="63"/>
      <c r="K19" s="64"/>
      <c r="L19" s="53" t="s">
        <v>17</v>
      </c>
      <c r="M19" s="37"/>
      <c r="N19" s="38">
        <f>SUM(N20:N21)</f>
        <v>3691.2000000000003</v>
      </c>
    </row>
    <row r="20" spans="1:16" s="9" customFormat="1" x14ac:dyDescent="0.25">
      <c r="A20" s="25" t="s">
        <v>56</v>
      </c>
      <c r="B20" s="31" t="s">
        <v>25</v>
      </c>
      <c r="C20" s="44">
        <v>88412</v>
      </c>
      <c r="D20" s="39">
        <v>44105</v>
      </c>
      <c r="E20" s="20" t="s">
        <v>52</v>
      </c>
      <c r="F20" s="19" t="s">
        <v>0</v>
      </c>
      <c r="G20" s="10">
        <v>257.89999999999998</v>
      </c>
      <c r="H20" s="12">
        <v>1.08</v>
      </c>
      <c r="I20" s="12">
        <f>G20*H20</f>
        <v>278.53199999999998</v>
      </c>
      <c r="J20" s="12">
        <v>0.41</v>
      </c>
      <c r="K20" s="12">
        <f>J20*G20</f>
        <v>105.73899999999999</v>
      </c>
      <c r="L20" s="24">
        <f>J20+H20</f>
        <v>1.49</v>
      </c>
      <c r="M20" s="33">
        <v>0.25</v>
      </c>
      <c r="N20" s="13">
        <f>ROUND((K20+I20)*(1+M20),2)</f>
        <v>480.34</v>
      </c>
    </row>
    <row r="21" spans="1:16" s="9" customFormat="1" x14ac:dyDescent="0.25">
      <c r="A21" s="25" t="s">
        <v>56</v>
      </c>
      <c r="B21" s="31" t="s">
        <v>25</v>
      </c>
      <c r="C21" s="44">
        <v>88487</v>
      </c>
      <c r="D21" s="39">
        <v>44105</v>
      </c>
      <c r="E21" s="20" t="s">
        <v>57</v>
      </c>
      <c r="F21" s="19" t="s">
        <v>0</v>
      </c>
      <c r="G21" s="10">
        <v>257.89999999999998</v>
      </c>
      <c r="H21" s="12">
        <v>7.65</v>
      </c>
      <c r="I21" s="12">
        <f>G21*H21</f>
        <v>1972.9349999999999</v>
      </c>
      <c r="J21" s="12">
        <v>2.31</v>
      </c>
      <c r="K21" s="12">
        <f>J21*G21</f>
        <v>595.74899999999991</v>
      </c>
      <c r="L21" s="24">
        <f>J21+H21</f>
        <v>9.9600000000000009</v>
      </c>
      <c r="M21" s="33">
        <v>0.25</v>
      </c>
      <c r="N21" s="13">
        <f>ROUND((K21+I21)*(1+M21),2)</f>
        <v>3210.86</v>
      </c>
    </row>
    <row r="22" spans="1:16" s="9" customFormat="1" outlineLevel="1" x14ac:dyDescent="0.25">
      <c r="A22" s="30"/>
      <c r="B22" s="51"/>
      <c r="C22" s="7"/>
      <c r="D22" s="8"/>
      <c r="E22" s="14"/>
      <c r="F22" s="15"/>
      <c r="G22" s="14"/>
      <c r="H22" s="16"/>
      <c r="I22" s="16"/>
      <c r="J22" s="16"/>
      <c r="K22" s="26"/>
      <c r="L22" s="16"/>
      <c r="M22" s="34"/>
      <c r="N22" s="13"/>
    </row>
    <row r="23" spans="1:16" s="4" customFormat="1" outlineLevel="1" x14ac:dyDescent="0.25">
      <c r="A23" s="36">
        <v>4</v>
      </c>
      <c r="B23" s="62" t="s">
        <v>32</v>
      </c>
      <c r="C23" s="63"/>
      <c r="D23" s="63"/>
      <c r="E23" s="63"/>
      <c r="F23" s="63"/>
      <c r="G23" s="63"/>
      <c r="H23" s="63"/>
      <c r="I23" s="63"/>
      <c r="J23" s="63"/>
      <c r="K23" s="64"/>
      <c r="L23" s="53" t="s">
        <v>17</v>
      </c>
      <c r="M23" s="37"/>
      <c r="N23" s="38">
        <f>SUM(N24:N26)</f>
        <v>65985.2</v>
      </c>
      <c r="O23" s="4" t="s">
        <v>59</v>
      </c>
      <c r="P23" s="9">
        <v>1.1371599999999999</v>
      </c>
    </row>
    <row r="24" spans="1:16" s="9" customFormat="1" x14ac:dyDescent="0.25">
      <c r="A24" s="25" t="s">
        <v>53</v>
      </c>
      <c r="B24" s="31" t="s">
        <v>25</v>
      </c>
      <c r="C24" s="44" t="s">
        <v>47</v>
      </c>
      <c r="D24" s="39">
        <v>44075</v>
      </c>
      <c r="E24" s="20" t="s">
        <v>43</v>
      </c>
      <c r="F24" s="19" t="s">
        <v>0</v>
      </c>
      <c r="G24" s="10">
        <v>231.95</v>
      </c>
      <c r="H24" s="60">
        <f>O24*$P$23</f>
        <v>111.2597344</v>
      </c>
      <c r="I24" s="12">
        <f>G24*H24</f>
        <v>25806.695394079998</v>
      </c>
      <c r="J24" s="60">
        <f>P24*$P$23</f>
        <v>86.173984799999999</v>
      </c>
      <c r="K24" s="12">
        <f>J24*G24</f>
        <v>19988.05577436</v>
      </c>
      <c r="L24" s="24">
        <f>P24+O24</f>
        <v>173.62</v>
      </c>
      <c r="M24" s="33">
        <v>0.25</v>
      </c>
      <c r="N24" s="13">
        <f>ROUND((K24+I24)*(1+M24),2)</f>
        <v>57243.44</v>
      </c>
      <c r="O24" s="12">
        <v>97.84</v>
      </c>
      <c r="P24" s="12">
        <v>75.78</v>
      </c>
    </row>
    <row r="25" spans="1:16" x14ac:dyDescent="0.25">
      <c r="A25" s="25" t="s">
        <v>54</v>
      </c>
      <c r="B25" s="31" t="s">
        <v>25</v>
      </c>
      <c r="C25" s="44" t="s">
        <v>46</v>
      </c>
      <c r="D25" s="39">
        <v>44075</v>
      </c>
      <c r="E25" s="20" t="s">
        <v>44</v>
      </c>
      <c r="F25" s="19" t="s">
        <v>33</v>
      </c>
      <c r="G25" s="10">
        <v>2</v>
      </c>
      <c r="H25" s="60">
        <f t="shared" ref="H25:H26" si="2">O25*$P$23</f>
        <v>907.05567399999995</v>
      </c>
      <c r="I25" s="12">
        <f t="shared" ref="I25:I26" si="3">G25*H25</f>
        <v>1814.1113479999999</v>
      </c>
      <c r="J25" s="60">
        <f t="shared" ref="J25:J26" si="4">P25*$P$23</f>
        <v>141.690136</v>
      </c>
      <c r="K25" s="12">
        <f>P25*G25</f>
        <v>249.2</v>
      </c>
      <c r="L25" s="24">
        <f>P25+O25</f>
        <v>922.25</v>
      </c>
      <c r="M25" s="33">
        <v>0.25</v>
      </c>
      <c r="N25" s="13">
        <f>ROUND((K25+I25)*(1+M25),2)</f>
        <v>2579.14</v>
      </c>
      <c r="O25" s="12">
        <v>797.65</v>
      </c>
      <c r="P25" s="12">
        <v>124.6</v>
      </c>
    </row>
    <row r="26" spans="1:16" x14ac:dyDescent="0.25">
      <c r="A26" s="25" t="s">
        <v>55</v>
      </c>
      <c r="B26" s="31" t="s">
        <v>48</v>
      </c>
      <c r="C26" s="44" t="s">
        <v>49</v>
      </c>
      <c r="D26" s="39">
        <v>44075</v>
      </c>
      <c r="E26" s="20" t="s">
        <v>45</v>
      </c>
      <c r="F26" s="19" t="s">
        <v>33</v>
      </c>
      <c r="G26" s="10">
        <v>2</v>
      </c>
      <c r="H26" s="60">
        <f t="shared" si="2"/>
        <v>1716.4975336</v>
      </c>
      <c r="I26" s="12">
        <f t="shared" si="3"/>
        <v>3432.9950672</v>
      </c>
      <c r="J26" s="60">
        <f t="shared" si="4"/>
        <v>851.22111799999993</v>
      </c>
      <c r="K26" s="12">
        <f>P26*G26</f>
        <v>1497.1</v>
      </c>
      <c r="L26" s="24">
        <f>P26+O26</f>
        <v>2258.0100000000002</v>
      </c>
      <c r="M26" s="33">
        <v>0.25</v>
      </c>
      <c r="N26" s="13">
        <f>ROUND((K26+I26)*(1+M26),2)</f>
        <v>6162.62</v>
      </c>
      <c r="O26" s="12">
        <v>1509.46</v>
      </c>
      <c r="P26" s="12">
        <v>748.55</v>
      </c>
    </row>
    <row r="27" spans="1:16" ht="15.75" thickBot="1" x14ac:dyDescent="0.3">
      <c r="A27" s="55"/>
      <c r="B27" s="56"/>
      <c r="C27" s="57"/>
      <c r="D27" s="56"/>
      <c r="E27" s="46"/>
      <c r="F27" s="52"/>
      <c r="G27" s="46"/>
      <c r="H27" s="46"/>
      <c r="I27" s="46"/>
      <c r="J27" s="46"/>
      <c r="K27" s="46"/>
      <c r="L27" s="46"/>
      <c r="M27" s="58"/>
      <c r="N27" s="59"/>
    </row>
    <row r="28" spans="1:16" ht="15.75" thickBot="1" x14ac:dyDescent="0.3"/>
    <row r="29" spans="1:16" ht="15.75" thickBot="1" x14ac:dyDescent="0.3">
      <c r="N29" s="45">
        <f>SUM(N23,N15,N9,N19)</f>
        <v>93065.78</v>
      </c>
    </row>
    <row r="30" spans="1:16" ht="15.75" thickBot="1" x14ac:dyDescent="0.3">
      <c r="E30" s="46"/>
      <c r="H30" s="46"/>
      <c r="I30" s="46"/>
      <c r="J30" s="46"/>
      <c r="K30" s="46"/>
    </row>
    <row r="31" spans="1:16" x14ac:dyDescent="0.25">
      <c r="E31" t="s">
        <v>34</v>
      </c>
      <c r="H31" s="61" t="s">
        <v>36</v>
      </c>
      <c r="I31" s="61"/>
      <c r="J31" s="61"/>
      <c r="K31" s="61"/>
    </row>
    <row r="32" spans="1:16" x14ac:dyDescent="0.25">
      <c r="E32" t="s">
        <v>35</v>
      </c>
      <c r="H32" t="s">
        <v>37</v>
      </c>
    </row>
  </sheetData>
  <mergeCells count="23">
    <mergeCell ref="B5:N5"/>
    <mergeCell ref="B6:N6"/>
    <mergeCell ref="A1:N1"/>
    <mergeCell ref="L7:L8"/>
    <mergeCell ref="B9:K9"/>
    <mergeCell ref="M7:M8"/>
    <mergeCell ref="A7:A8"/>
    <mergeCell ref="B2:N2"/>
    <mergeCell ref="B3:N3"/>
    <mergeCell ref="B4:N4"/>
    <mergeCell ref="H31:K31"/>
    <mergeCell ref="B23:K23"/>
    <mergeCell ref="N7:N8"/>
    <mergeCell ref="H7:I7"/>
    <mergeCell ref="J7:K7"/>
    <mergeCell ref="B15:K15"/>
    <mergeCell ref="B19:K19"/>
    <mergeCell ref="B7:B8"/>
    <mergeCell ref="C7:C8"/>
    <mergeCell ref="D7:D8"/>
    <mergeCell ref="E7:E8"/>
    <mergeCell ref="F7:F8"/>
    <mergeCell ref="G7:G8"/>
  </mergeCells>
  <phoneticPr fontId="4" type="noConversion"/>
  <printOptions horizontalCentered="1"/>
  <pageMargins left="0.25" right="0.25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Plan3</vt:lpstr>
      <vt:lpstr>Plan3!Titulos_de_impressao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</dc:creator>
  <cp:lastModifiedBy>Usuario</cp:lastModifiedBy>
  <cp:lastPrinted>2020-12-09T20:43:32Z</cp:lastPrinted>
  <dcterms:created xsi:type="dcterms:W3CDTF">2015-08-21T00:15:18Z</dcterms:created>
  <dcterms:modified xsi:type="dcterms:W3CDTF">2020-12-11T13:59:34Z</dcterms:modified>
</cp:coreProperties>
</file>