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citacoes\EDITAIS DE LICITACOES\EDITAIS DE LICITAÇÃO - ANO 2025\PREGÃO ELETRÔNICO 2025\PREGAO ELETRÔNICO 20.2025 - Iluminação\"/>
    </mc:Choice>
  </mc:AlternateContent>
  <xr:revisionPtr revIDLastSave="0" documentId="13_ncr:1_{00BF6EDD-B385-4C3D-A24A-02654A2708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de Materiais" sheetId="1" r:id="rId1"/>
  </sheets>
  <definedNames>
    <definedName name="_xlnm.Print_Titles" localSheetId="0">'Lista de Materiais'!$2:$3</definedName>
  </definedNames>
  <calcPr calcId="191029"/>
</workbook>
</file>

<file path=xl/calcChain.xml><?xml version="1.0" encoding="utf-8"?>
<calcChain xmlns="http://schemas.openxmlformats.org/spreadsheetml/2006/main">
  <c r="I58" i="1" l="1"/>
  <c r="I59" i="1"/>
  <c r="I60" i="1"/>
  <c r="I61" i="1"/>
  <c r="I62" i="1"/>
  <c r="I63" i="1"/>
  <c r="I64" i="1"/>
  <c r="I65" i="1"/>
  <c r="I57" i="1"/>
  <c r="I56" i="1"/>
  <c r="I42" i="1"/>
  <c r="I43" i="1"/>
  <c r="I44" i="1"/>
  <c r="I45" i="1"/>
  <c r="I46" i="1"/>
  <c r="I47" i="1"/>
  <c r="I48" i="1"/>
  <c r="I49" i="1"/>
  <c r="I50" i="1"/>
  <c r="I51" i="1"/>
  <c r="I52" i="1"/>
  <c r="I53" i="1"/>
  <c r="I34" i="1"/>
  <c r="I35" i="1"/>
  <c r="I36" i="1"/>
  <c r="I37" i="1"/>
  <c r="I33" i="1"/>
  <c r="I32" i="1"/>
  <c r="I23" i="1"/>
  <c r="I24" i="1"/>
  <c r="I25" i="1"/>
  <c r="I26" i="1"/>
  <c r="I27" i="1"/>
  <c r="I28" i="1"/>
  <c r="I29" i="1"/>
  <c r="I22" i="1"/>
  <c r="I21" i="1"/>
  <c r="I17" i="1"/>
  <c r="I18" i="1"/>
  <c r="I16" i="1"/>
  <c r="I15" i="1"/>
  <c r="I7" i="1"/>
  <c r="I8" i="1"/>
  <c r="I9" i="1"/>
  <c r="I10" i="1"/>
  <c r="I11" i="1"/>
  <c r="I12" i="1"/>
  <c r="I6" i="1"/>
  <c r="I5" i="1"/>
  <c r="H19" i="1" l="1"/>
  <c r="H17" i="1"/>
  <c r="H16" i="1"/>
  <c r="H15" i="1"/>
  <c r="H18" i="1"/>
  <c r="J18" i="1" s="1"/>
  <c r="J16" i="1"/>
  <c r="J5" i="1"/>
  <c r="H5" i="1"/>
  <c r="H21" i="1"/>
  <c r="J21" i="1" s="1"/>
  <c r="J17" i="1" l="1"/>
  <c r="J15" i="1"/>
  <c r="J19" i="1" s="1"/>
  <c r="H57" i="1"/>
  <c r="J57" i="1" s="1"/>
  <c r="H58" i="1"/>
  <c r="J58" i="1" s="1"/>
  <c r="H59" i="1"/>
  <c r="J59" i="1"/>
  <c r="H60" i="1"/>
  <c r="J60" i="1" s="1"/>
  <c r="H61" i="1"/>
  <c r="J61" i="1" s="1"/>
  <c r="H62" i="1"/>
  <c r="J62" i="1" s="1"/>
  <c r="H63" i="1"/>
  <c r="J63" i="1" s="1"/>
  <c r="H64" i="1"/>
  <c r="J64" i="1" s="1"/>
  <c r="H65" i="1"/>
  <c r="J65" i="1" s="1"/>
  <c r="H56" i="1"/>
  <c r="J56" i="1" s="1"/>
  <c r="H52" i="1"/>
  <c r="J52" i="1" s="1"/>
  <c r="H53" i="1"/>
  <c r="J53" i="1" s="1"/>
  <c r="H51" i="1"/>
  <c r="J51" i="1" s="1"/>
  <c r="H50" i="1"/>
  <c r="J50" i="1" s="1"/>
  <c r="H66" i="1" l="1"/>
  <c r="J66" i="1"/>
  <c r="H33" i="1"/>
  <c r="J33" i="1" s="1"/>
  <c r="H34" i="1"/>
  <c r="J34" i="1" s="1"/>
  <c r="H35" i="1"/>
  <c r="J35" i="1" s="1"/>
  <c r="H36" i="1"/>
  <c r="J36" i="1" s="1"/>
  <c r="H37" i="1"/>
  <c r="J37" i="1" s="1"/>
  <c r="H32" i="1"/>
  <c r="J32" i="1" s="1"/>
  <c r="H11" i="1"/>
  <c r="H10" i="1"/>
  <c r="H12" i="1"/>
  <c r="H6" i="1"/>
  <c r="H7" i="1"/>
  <c r="J7" i="1" s="1"/>
  <c r="J38" i="1" l="1"/>
  <c r="H38" i="1"/>
  <c r="J11" i="1"/>
  <c r="J10" i="1"/>
  <c r="J12" i="1"/>
  <c r="J6" i="1"/>
  <c r="H29" i="1"/>
  <c r="J29" i="1" s="1"/>
  <c r="H8" i="1" l="1"/>
  <c r="H9" i="1"/>
  <c r="H23" i="1"/>
  <c r="H24" i="1"/>
  <c r="H25" i="1"/>
  <c r="H26" i="1"/>
  <c r="H27" i="1"/>
  <c r="H28" i="1"/>
  <c r="H42" i="1"/>
  <c r="H41" i="1"/>
  <c r="I41" i="1" s="1"/>
  <c r="H40" i="1"/>
  <c r="I40" i="1" s="1"/>
  <c r="H13" i="1" l="1"/>
  <c r="J40" i="1"/>
  <c r="J9" i="1"/>
  <c r="J8" i="1"/>
  <c r="J41" i="1"/>
  <c r="J27" i="1"/>
  <c r="J28" i="1"/>
  <c r="J23" i="1"/>
  <c r="J26" i="1"/>
  <c r="J25" i="1"/>
  <c r="J24" i="1"/>
  <c r="J42" i="1"/>
  <c r="J13" i="1" l="1"/>
  <c r="H46" i="1" l="1"/>
  <c r="H47" i="1"/>
  <c r="H49" i="1"/>
  <c r="H43" i="1"/>
  <c r="H44" i="1"/>
  <c r="H45" i="1"/>
  <c r="H48" i="1"/>
  <c r="H22" i="1"/>
  <c r="J43" i="1" l="1"/>
  <c r="H54" i="1"/>
  <c r="G69" i="1" s="1"/>
  <c r="J22" i="1"/>
  <c r="J30" i="1" s="1"/>
  <c r="H30" i="1"/>
  <c r="J46" i="1"/>
  <c r="J47" i="1"/>
  <c r="J49" i="1"/>
  <c r="J44" i="1"/>
  <c r="J45" i="1"/>
  <c r="J48" i="1"/>
  <c r="J54" i="1" l="1"/>
  <c r="G73" i="1" s="1"/>
</calcChain>
</file>

<file path=xl/sharedStrings.xml><?xml version="1.0" encoding="utf-8"?>
<sst xmlns="http://schemas.openxmlformats.org/spreadsheetml/2006/main" count="243" uniqueCount="136">
  <si>
    <t>UND</t>
  </si>
  <si>
    <t>M</t>
  </si>
  <si>
    <t>C1</t>
  </si>
  <si>
    <t>C2</t>
  </si>
  <si>
    <t>C3</t>
  </si>
  <si>
    <t>C4</t>
  </si>
  <si>
    <t>C5</t>
  </si>
  <si>
    <t>C6</t>
  </si>
  <si>
    <t>M³</t>
  </si>
  <si>
    <t>KG</t>
  </si>
  <si>
    <t>H</t>
  </si>
  <si>
    <t>M²</t>
  </si>
  <si>
    <t>AUXILIAR DE ELETRICISTA COM ENCARGOS COMPLEMENTARES</t>
  </si>
  <si>
    <t>ELETRICISTA COM ENCARGOS COMPLEMENTARES</t>
  </si>
  <si>
    <t>PEDREIRO COM ENCARGOS COMPLEMENTARES</t>
  </si>
  <si>
    <t>SERVENTE COM ENCARGOS COMPLEMENTARES</t>
  </si>
  <si>
    <t>FITA AUTO FUSÃO 19MM x 10 M - SELO INMETRO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</si>
  <si>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</si>
  <si>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</si>
  <si>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</si>
  <si>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</si>
  <si>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</si>
  <si>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</si>
  <si>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</si>
  <si>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</si>
  <si>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</si>
  <si>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</si>
  <si>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</si>
  <si>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</si>
  <si>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</si>
  <si>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</si>
  <si>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</si>
  <si>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</si>
  <si>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</si>
  <si>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</si>
  <si>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</si>
  <si>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</si>
  <si>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</si>
  <si>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</si>
  <si>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</si>
  <si>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BASE PARA RELÉ FOTO-CÉLULA</t>
  </si>
  <si>
    <t>CABO UNIPOLAR COBRE EPR 1KV 2,5MM²</t>
  </si>
  <si>
    <t>VALOR TOTAL</t>
  </si>
  <si>
    <t>TOTAL GERAL:</t>
  </si>
  <si>
    <t>VALOR UNITÁRIO</t>
  </si>
  <si>
    <t>TOTAL C/BDI:</t>
  </si>
  <si>
    <t>FONTE DE PREÇOS</t>
  </si>
  <si>
    <t>CÓDIGO</t>
  </si>
  <si>
    <t>SINAPI</t>
  </si>
  <si>
    <t>COTAÇÃO</t>
  </si>
  <si>
    <t>B- INSTALAÇÃO DE PADRÃO DE ENTRADA ACOPLADO AO POSTE - PADRÃO A3 MONOFÁSICO</t>
  </si>
  <si>
    <t>LÂMPADA LED, POTÊNCIA 40W, 6500K, 3200 LUMENS, LUZ BRANCA, BASE E27, ÂNGULO DE ABERTURA 240°, VIDA ÚTIL DE 25.000 HORAS MÍNIMO, GARANTIA MÍNIMA DE 12 MESES, CERTIFICAÇÃO DO INMETRO.</t>
  </si>
  <si>
    <t>POSTE CIRCULAR RETO EM AÇO FOSFATIZADO, EM COR PRETA, DIMENSÕES: 2200MM X 310MM X 160MM E BASE FLANGEADA COM 160MM DE DIÂMETRO COMPOSTO POR UM BRAÇO CURVADO COM ÂNGULO DE 180° COM SUPORTE PARA DIFUSOR EM VIDRO CILÍNDRICO FOSCO E SOQUETE MODELO E27, INDICADO PARA USO EXTERNO COM GARANTIA MÍNIMA DE 12 MESES</t>
  </si>
  <si>
    <t>ESCAVAÇÃO MANUAL DE VALA COM PROFUNDIDADE MENOR OU IGUAL A 1,30 M. AF_02/2021</t>
  </si>
  <si>
    <t>ITEM</t>
  </si>
  <si>
    <t>DESCRIÇÃO</t>
  </si>
  <si>
    <t>UNID</t>
  </si>
  <si>
    <t>QTDE</t>
  </si>
  <si>
    <t>A1</t>
  </si>
  <si>
    <t>B1</t>
  </si>
  <si>
    <t>B2</t>
  </si>
  <si>
    <t>B3</t>
  </si>
  <si>
    <t>B4</t>
  </si>
  <si>
    <t>B6</t>
  </si>
  <si>
    <t>B7</t>
  </si>
  <si>
    <t>B8</t>
  </si>
  <si>
    <t>B9</t>
  </si>
  <si>
    <t>B10</t>
  </si>
  <si>
    <t>CAIXA DE INSPEÇÃO PARA ATERRAMENTO, CIRCULAR, EM POLIETILENO, DIÂMETRO INTERNO = 0,3 M. AF_12/2020</t>
  </si>
  <si>
    <t>CABO DE COBRE FLEXÍVEL ISOLADO, 6 MM², ANTI-CHAMA 450/750 V, PARA CIRCUITOS TERMINAIS - FORNECIMENTO E INSTALAÇÃO. AF_03/2023</t>
  </si>
  <si>
    <t>E10</t>
  </si>
  <si>
    <t>CABO DE COBRE FLEXÍVEL ISOLADO, 4 MM², ANTI-CHAMA 450/750 V, PARA CIRCUITOS TERMINAIS - FORNECIMENTO E INSTALAÇÃO. AF_03/2023</t>
  </si>
  <si>
    <t>PADRÃO DE ENTRADA CATEGORIA A3 (CFE GED 18334 - ITEM 8.1.1 - CPFL ENERGIA)</t>
  </si>
  <si>
    <t>CURVA COM LUVA 1" ELETRODUTO PESADO EM PVC 90°</t>
  </si>
  <si>
    <t>C- DISTRIBUIÇÃO DE ENERGIA GERAL</t>
  </si>
  <si>
    <t>D- POSTES E BASES</t>
  </si>
  <si>
    <t>REATERRO MANUAL DE VALAS COM COMPACTAÇÃO MECANIZADA. AF_04/2016</t>
  </si>
  <si>
    <t>REASSENTAMENTO DE BLOCOS SEXTAVADO PARA PISO INTERTRAVADO, ESPESSURA DE 6 CM, EM CALÇADA, COM REAPROVEITAMENTO DOS BLOCOS SEXTAVADOS - INCLUSO RETIRADA E COLOCAÇÃO DO MATERIAL. AF_12/2020</t>
  </si>
  <si>
    <t>FORNECIMENTO E INSTALAÇÃO DE PLACA DE OBRA COM CHAPA GALVANIZADA E ESTRUTURA DE MADEIRA. AF_03/2022_PS</t>
  </si>
  <si>
    <t>RECOMPOSIÇÃO DE REVESTIMENTO EM CONCRETO ASFÁLTICO (AQUISIÇÃO EM USINA), PARA O FECHAMENTO DE VALAS - INCLUSO DEMOLIÇÃO DO PAVIMENTO. AF_12/2020</t>
  </si>
  <si>
    <t>CAIXA DE PASSAGEM PARA TELEFONE 80X80X15CM (SOBREPOR) FORNECIMENTO E INSTALACAO. AF_11/2019</t>
  </si>
  <si>
    <t>A- SERVIÇOS PRELIMINARES E FINAIS</t>
  </si>
  <si>
    <t>FITA ZEBRADA (ROLO 200M)</t>
  </si>
  <si>
    <t>SERVENTE COM ENCARGOS COMPLEMENTARES (SERVIÇO DE INSTALAÇÃO DE FITA ZEBRADA)</t>
  </si>
  <si>
    <t>A8</t>
  </si>
  <si>
    <t>A2</t>
  </si>
  <si>
    <t>A3</t>
  </si>
  <si>
    <t>A4</t>
  </si>
  <si>
    <t>A5</t>
  </si>
  <si>
    <t>A6</t>
  </si>
  <si>
    <t>A7</t>
  </si>
  <si>
    <t>HASTE TERRA 2400MM x 3/4" REVESTIDA EM COBRE COM CONECTOR GRAMPO</t>
  </si>
  <si>
    <t>QUADRO COMANDO METÁLICO 20X20X25CM SOBREPOSTO C/FLANGE</t>
  </si>
  <si>
    <t>CONTATORA 32A S/ CONTATO AUXILIAR BOBINA 220V</t>
  </si>
  <si>
    <t>CABO PP FLEXÍVEL 3X2,5MM 300V/500V PRETO SELO SEGURANÇA COMPULSÓRIO INMETRO (SUBIDA DO PAINEL ATÉ A FOTO-CÉLULA)</t>
  </si>
  <si>
    <t>E- ACIONAMENTO</t>
  </si>
  <si>
    <t>Planilha Orçamentária – Iluminação Av. Marechal Floriano - São José do Ouro/RS</t>
  </si>
  <si>
    <t>99814</t>
  </si>
  <si>
    <t>LIMPEZA DE SUPERFÍCIE COM JATO DE ALTA PRESSÃO. AF_04/2019</t>
  </si>
  <si>
    <t>1884</t>
  </si>
  <si>
    <t>2586</t>
  </si>
  <si>
    <t>CONDULETE DE ALUMINIO TIPO T, PARA ELETRODUTO ROSCAVEL DE 1", COM TAMPA CEGA</t>
  </si>
  <si>
    <t xml:space="preserve">FITA METALICA PERFURADA, L = 25 MM, ROLO DE 30 M, CARGA RECOMENDADA = *222,5* KGF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</si>
  <si>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14153</t>
  </si>
  <si>
    <t>101490</t>
  </si>
  <si>
    <t>96986</t>
  </si>
  <si>
    <t>91847</t>
  </si>
  <si>
    <t>ELETRODUTO FLEXÍVEL CORRUGADO REFORÇADO, PVC, DN 32 MM (1"), PARA CIRCUITOS TERMINAIS, INSTALADO EM LAJE - FORNECIMENTO E INSTALAÇÃO. AF_03/2023</t>
  </si>
  <si>
    <t>21127</t>
  </si>
  <si>
    <t>FITA ISOLANTE ADESIVA ANTICHAMA, USO ATE 750 V, EM ROLO DE 19 MM X 05 M - SELO INMETRO</t>
  </si>
  <si>
    <t>CONCRETO USINADO BOMBEAVEL, CLASSE DE RESISTENCIA C30, BRITA 0 E 1, SLUMP = 100 +/- 20 MM, COM BOMBEAMENTO (DISPONIBILIZACAO DE BOMBA), SEM O LANCAMENTO (NBR 8953)</t>
  </si>
  <si>
    <t>43132</t>
  </si>
  <si>
    <t>ACO CA-50, 6,3 MM, VERGALHAO</t>
  </si>
  <si>
    <t>ARAME RECOZIDO 16 BWG, D = 1,65 MM (0,016 KG/M) OU 18 BWG, D = 1,25 MM (0,01 KG/M)</t>
  </si>
  <si>
    <t>11854</t>
  </si>
  <si>
    <t>CONECTOR METALICO TIPO PARAFUSO FENDIDO (SPLIT BOLT), PARA CABOS ATE 35 MM2</t>
  </si>
  <si>
    <t>34643</t>
  </si>
  <si>
    <t>101632</t>
  </si>
  <si>
    <t>RELE FOTOELETRICO INTERNO E EXTERNO BIVOLT 1000 W</t>
  </si>
  <si>
    <t>DISJUNTOR MONOPOLAR TIPO DIN, CORRENTE NOMINAL DE 16A - FORNECIMENTO E INSTALAÇÃO. AF_10/2020</t>
  </si>
  <si>
    <t>93654</t>
  </si>
  <si>
    <t>11964</t>
  </si>
  <si>
    <t>PARAFUSO DE ACO ZINCADO, TIPO CHUMBADOR PARABOLT, DIAMETRO 3/8", COMPRIMENTO 75 MM</t>
  </si>
  <si>
    <t>TRILHO SUPORTE 35MM C/ FURO . . 2MT PRE GAL</t>
  </si>
  <si>
    <t>B-ADMINISTRAÇÃO DE OBRA</t>
  </si>
  <si>
    <t>Ref. SINAPI 12/2024</t>
  </si>
  <si>
    <t>1022</t>
  </si>
  <si>
    <t>CABO DE COBRE, FLEXIVEL, CLASSE 4 OU 5, ISOLACAO EM PVC/A, ANTICHAMA BWF-B, COBERTURA PVC-ST1, ANTICHAMA BWF-B, 1 CONDUTOR, 0,6/1 KV, SECAO NOMINAL 2,5 MM2</t>
  </si>
  <si>
    <t>90777</t>
  </si>
  <si>
    <t>ENGENHEIRO CIVIL DE OBRA JUNIOR COM ENCARGOS COMPLEMENTARES</t>
  </si>
  <si>
    <t>90780</t>
  </si>
  <si>
    <t>MESTRE DE OBRAS COM ENCARGOS COMPLEMENTARES</t>
  </si>
  <si>
    <t>100981</t>
  </si>
  <si>
    <t>CARGA, MANOBRA E DESCARGA DE ENTULHO EM CAMINHÃO BASCULANTE 6 M³ - CARGA COM ESCAVADEIRA HIDRÁULICA  (CAÇAMBA DE 0,80 M³ / 111 HP) E DESCARGA LIVRE (UNIDADE: M3). AF_07/2020</t>
  </si>
  <si>
    <t>BDI 26,45%</t>
  </si>
  <si>
    <t>VALOR TOTAL COM BDI 26,45%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</si>
</sst>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2" x14ac:knownFonts="1">
    <font>
      <sz val="10"/>
      <color rgb="FF000000"/>
      <name val="Times New Roman"/>
      <charset val="204"/>
    </font>
    <font>
      <sz val="8"/>
      <name val="Times New Roman"/>
      <family val="1"/>
    </font>
    <font>
      <sz val="10"/>
      <color rgb="FF000000"/>
      <name val="Times New Roman"/>
      <family val="1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3"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/>
    </xf>
    <xf numFmtId="44" fontId="6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 vertical="center"/>
    </xf>
    <xf numFmtId="44" fontId="7" fillId="0" borderId="9" xfId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44" fontId="7" fillId="3" borderId="0" xfId="1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center" vertical="center"/>
    </xf>
    <xf numFmtId="44" fontId="6" fillId="3" borderId="0" xfId="1" applyFont="1" applyFill="1" applyBorder="1" applyAlignment="1">
      <alignment horizontal="center" vertical="center"/>
    </xf>
    <xf numFmtId="44" fontId="6" fillId="3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44" fontId="6" fillId="0" borderId="0" xfId="1" applyFont="1" applyFill="1" applyBorder="1" applyAlignment="1">
      <alignment horizontal="center" vertical="center"/>
    </xf>
    <xf numFmtId="0" fontId="10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left" vertical="center" wrapText="1"/>
    </xf>
    <xf numFmtId="0" fontId="11" fillId="0" borderId="1" xfId="2" applyFont="1" applyBorder="1" applyAlignment="1">
      <alignment horizontal="center" vertical="center" shrinkToFit="1"/>
    </xf>
    <xf numFmtId="44" fontId="11" fillId="0" borderId="1" xfId="2" applyNumberFormat="1" applyFont="1" applyBorder="1" applyAlignment="1">
      <alignment horizontal="center" vertical="center" shrinkToFit="1"/>
    </xf>
    <xf numFmtId="44" fontId="11" fillId="0" borderId="1" xfId="4" applyFont="1" applyFill="1" applyBorder="1" applyAlignment="1">
      <alignment horizontal="center" vertical="center"/>
    </xf>
    <xf numFmtId="44" fontId="11" fillId="0" borderId="1" xfId="2" applyNumberFormat="1" applyFont="1" applyBorder="1" applyAlignment="1">
      <alignment horizontal="center" vertical="center"/>
    </xf>
    <xf numFmtId="44" fontId="11" fillId="0" borderId="9" xfId="2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11" fillId="0" borderId="1" xfId="2" quotePrefix="1" applyNumberFormat="1" applyFont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shrinkToFit="1"/>
    </xf>
    <xf numFmtId="44" fontId="9" fillId="3" borderId="0" xfId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vertical="center" shrinkToFit="1"/>
    </xf>
    <xf numFmtId="44" fontId="9" fillId="3" borderId="2" xfId="0" applyNumberFormat="1" applyFont="1" applyFill="1" applyBorder="1" applyAlignment="1">
      <alignment horizontal="center" vertical="center" wrapText="1"/>
    </xf>
    <xf numFmtId="44" fontId="9" fillId="3" borderId="4" xfId="0" applyNumberFormat="1" applyFont="1" applyFill="1" applyBorder="1" applyAlignment="1">
      <alignment horizontal="center" vertical="center" wrapText="1"/>
    </xf>
    <xf numFmtId="44" fontId="9" fillId="3" borderId="3" xfId="0" applyNumberFormat="1" applyFont="1" applyFill="1" applyBorder="1" applyAlignment="1">
      <alignment horizontal="center" vertical="center" wrapText="1"/>
    </xf>
    <xf numFmtId="44" fontId="9" fillId="3" borderId="5" xfId="0" applyNumberFormat="1" applyFont="1" applyFill="1" applyBorder="1" applyAlignment="1">
      <alignment horizontal="center" vertical="center" wrapText="1"/>
    </xf>
    <xf numFmtId="44" fontId="9" fillId="3" borderId="2" xfId="1" applyFont="1" applyFill="1" applyBorder="1" applyAlignment="1">
      <alignment horizontal="center" vertical="center"/>
    </xf>
    <xf numFmtId="44" fontId="9" fillId="3" borderId="4" xfId="1" applyFont="1" applyFill="1" applyBorder="1" applyAlignment="1">
      <alignment horizontal="center" vertical="center"/>
    </xf>
    <xf numFmtId="44" fontId="9" fillId="3" borderId="3" xfId="1" applyFont="1" applyFill="1" applyBorder="1" applyAlignment="1">
      <alignment horizontal="center" vertical="center"/>
    </xf>
    <xf numFmtId="44" fontId="9" fillId="3" borderId="5" xfId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5">
    <cellStyle name="Moeda" xfId="1" builtinId="4"/>
    <cellStyle name="Moeda 2" xfId="4" xr:uid="{E4A4DD68-7ECB-404A-9D37-0ADD15710404}"/>
    <cellStyle name="Moeda 3" xfId="3" xr:uid="{3899FBBA-2428-49B3-9CA1-D78BE2D8C337}"/>
    <cellStyle name="Normal" xfId="0" builtinId="0"/>
    <cellStyle name="Normal 2" xfId="2" xr:uid="{1938C088-F2B8-4940-B347-A30599BA650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2"/>
  <sheetViews>
    <sheetView tabSelected="1" zoomScale="85" zoomScaleNormal="85" workbookViewId="0">
      <pane ySplit="3" topLeftCell="A4" activePane="bottomLeft" state="frozen"/>
      <selection activeCell="A2" sqref="A2"/>
      <selection pane="bottomLeft" activeCell="L62" sqref="L62"/>
    </sheetView>
  </sheetViews>
  <sheetFormatPr defaultRowHeight="12.75" x14ac:dyDescent="0.2"/>
  <cols>
    <col min="1" max="1" width="6.5" style="11" customWidth="1"/>
    <col min="2" max="2" width="12.1640625" style="11" customWidth="1"/>
    <col min="3" max="3" width="11.33203125" style="11" customWidth="1"/>
    <col min="4" max="4" width="158.83203125" style="1" customWidth="1"/>
    <col min="5" max="5" width="10.5" style="11" customWidth="1"/>
    <col min="6" max="6" width="10.83203125" style="11" customWidth="1"/>
    <col min="7" max="7" width="16.5" style="11" customWidth="1"/>
    <col min="8" max="8" width="20.5" style="12" customWidth="1"/>
    <col min="9" max="9" width="18.6640625" style="11" customWidth="1"/>
    <col min="10" max="10" width="21.5" style="11" customWidth="1"/>
    <col min="11" max="16384" width="9.33203125" style="1"/>
  </cols>
  <sheetData>
    <row r="1" spans="1:10" ht="13.5" thickBot="1" x14ac:dyDescent="0.25"/>
    <row r="2" spans="1:10" ht="27" customHeight="1" thickBot="1" x14ac:dyDescent="0.25">
      <c r="A2" s="35" t="s">
        <v>96</v>
      </c>
      <c r="B2" s="33"/>
      <c r="C2" s="33"/>
      <c r="D2" s="33"/>
      <c r="E2" s="33"/>
      <c r="F2" s="33"/>
      <c r="G2" s="33"/>
      <c r="H2" s="33"/>
      <c r="I2" s="33" t="s">
        <v>125</v>
      </c>
      <c r="J2" s="34"/>
    </row>
    <row r="3" spans="1:10" ht="30" customHeight="1" thickBot="1" x14ac:dyDescent="0.25">
      <c r="A3" s="27" t="s">
        <v>54</v>
      </c>
      <c r="B3" s="25" t="s">
        <v>46</v>
      </c>
      <c r="C3" s="25" t="s">
        <v>47</v>
      </c>
      <c r="D3" s="25" t="s">
        <v>55</v>
      </c>
      <c r="E3" s="25" t="s">
        <v>56</v>
      </c>
      <c r="F3" s="25" t="s">
        <v>57</v>
      </c>
      <c r="G3" s="25" t="s">
        <v>44</v>
      </c>
      <c r="H3" s="25" t="s">
        <v>42</v>
      </c>
      <c r="I3" s="25" t="s">
        <v>134</v>
      </c>
      <c r="J3" s="26" t="s">
        <v>135</v>
      </c>
    </row>
    <row r="4" spans="1:10" x14ac:dyDescent="0.2">
      <c r="A4" s="28" t="s">
        <v>81</v>
      </c>
      <c r="B4" s="29"/>
      <c r="C4" s="29"/>
      <c r="D4" s="29"/>
      <c r="E4" s="29"/>
      <c r="F4" s="29"/>
      <c r="G4" s="29"/>
      <c r="H4" s="29"/>
      <c r="I4" s="29"/>
      <c r="J4" s="30"/>
    </row>
    <row r="5" spans="1:10" ht="18" customHeight="1" x14ac:dyDescent="0.2">
      <c r="A5" s="13" t="s">
        <v>58</v>
      </c>
      <c r="B5" s="14" t="s">
        <v>48</v>
      </c>
      <c r="C5" s="14">
        <v>103689</v>
      </c>
      <c r="D5" s="15" t="s">
        <v>78</v>
      </c>
      <c r="E5" s="14" t="s">
        <v>11</v>
      </c>
      <c r="F5" s="16">
        <v>3</v>
      </c>
      <c r="G5" s="17">
        <v>455.28</v>
      </c>
      <c r="H5" s="18">
        <f>G5*F5</f>
        <v>1365.84</v>
      </c>
      <c r="I5" s="19">
        <f>H5*0.2645</f>
        <v>361.26468</v>
      </c>
      <c r="J5" s="20">
        <f>H5+I5</f>
        <v>1727.1046799999999</v>
      </c>
    </row>
    <row r="6" spans="1:10" ht="18" customHeight="1" x14ac:dyDescent="0.2">
      <c r="A6" s="13" t="s">
        <v>85</v>
      </c>
      <c r="B6" s="14" t="s">
        <v>49</v>
      </c>
      <c r="C6" s="14"/>
      <c r="D6" s="15" t="s">
        <v>82</v>
      </c>
      <c r="E6" s="14" t="s">
        <v>0</v>
      </c>
      <c r="F6" s="16">
        <v>5</v>
      </c>
      <c r="G6" s="17">
        <v>17.25</v>
      </c>
      <c r="H6" s="18">
        <f>G6*F6</f>
        <v>86.25</v>
      </c>
      <c r="I6" s="19">
        <f>H6*0.2645</f>
        <v>22.813124999999999</v>
      </c>
      <c r="J6" s="20">
        <f t="shared" ref="J6:J7" si="0">H6+I6</f>
        <v>109.063125</v>
      </c>
    </row>
    <row r="7" spans="1:10" ht="15" x14ac:dyDescent="0.2">
      <c r="A7" s="13" t="s">
        <v>86</v>
      </c>
      <c r="B7" s="14" t="s">
        <v>48</v>
      </c>
      <c r="C7" s="14">
        <v>88316</v>
      </c>
      <c r="D7" s="15" t="s">
        <v>83</v>
      </c>
      <c r="E7" s="14" t="s">
        <v>10</v>
      </c>
      <c r="F7" s="16">
        <v>3</v>
      </c>
      <c r="G7" s="24">
        <v>20.66</v>
      </c>
      <c r="H7" s="18">
        <f>G7*F7</f>
        <v>61.980000000000004</v>
      </c>
      <c r="I7" s="19">
        <f t="shared" ref="I7:I12" si="1">H7*0.2645</f>
        <v>16.393710000000002</v>
      </c>
      <c r="J7" s="20">
        <f t="shared" si="0"/>
        <v>78.373710000000003</v>
      </c>
    </row>
    <row r="8" spans="1:10" ht="30" x14ac:dyDescent="0.2">
      <c r="A8" s="13" t="s">
        <v>87</v>
      </c>
      <c r="B8" s="14" t="s">
        <v>48</v>
      </c>
      <c r="C8" s="14">
        <v>101857</v>
      </c>
      <c r="D8" s="15" t="s">
        <v>77</v>
      </c>
      <c r="E8" s="14" t="s">
        <v>11</v>
      </c>
      <c r="F8" s="16">
        <v>220</v>
      </c>
      <c r="G8" s="17">
        <v>30.78</v>
      </c>
      <c r="H8" s="18">
        <f t="shared" ref="H8" si="2">G8*F8</f>
        <v>6771.6</v>
      </c>
      <c r="I8" s="19">
        <f t="shared" si="1"/>
        <v>1791.0882000000001</v>
      </c>
      <c r="J8" s="20">
        <f>H8+I8</f>
        <v>8562.6882000000005</v>
      </c>
    </row>
    <row r="9" spans="1:10" ht="30" x14ac:dyDescent="0.2">
      <c r="A9" s="13" t="s">
        <v>88</v>
      </c>
      <c r="B9" s="14" t="s">
        <v>48</v>
      </c>
      <c r="C9" s="14">
        <v>102098</v>
      </c>
      <c r="D9" s="15" t="s">
        <v>79</v>
      </c>
      <c r="E9" s="14" t="s">
        <v>8</v>
      </c>
      <c r="F9" s="16">
        <v>7</v>
      </c>
      <c r="G9" s="17">
        <v>2577.96</v>
      </c>
      <c r="H9" s="18">
        <f>G9*F9</f>
        <v>18045.72</v>
      </c>
      <c r="I9" s="19">
        <f t="shared" si="1"/>
        <v>4773.0929400000005</v>
      </c>
      <c r="J9" s="20">
        <f t="shared" ref="J9:J11" si="3">H9+I9</f>
        <v>22818.812940000003</v>
      </c>
    </row>
    <row r="10" spans="1:10" ht="18" customHeight="1" x14ac:dyDescent="0.2">
      <c r="A10" s="13" t="s">
        <v>89</v>
      </c>
      <c r="B10" s="14" t="s">
        <v>48</v>
      </c>
      <c r="C10" s="14">
        <v>93358</v>
      </c>
      <c r="D10" s="15" t="s">
        <v>53</v>
      </c>
      <c r="E10" s="14" t="s">
        <v>8</v>
      </c>
      <c r="F10" s="16">
        <v>145</v>
      </c>
      <c r="G10" s="17">
        <v>81.72</v>
      </c>
      <c r="H10" s="18">
        <f>G10*F10</f>
        <v>11849.4</v>
      </c>
      <c r="I10" s="19">
        <f t="shared" si="1"/>
        <v>3134.1662999999999</v>
      </c>
      <c r="J10" s="20">
        <f t="shared" si="3"/>
        <v>14983.566299999999</v>
      </c>
    </row>
    <row r="11" spans="1:10" ht="18" customHeight="1" x14ac:dyDescent="0.2">
      <c r="A11" s="13" t="s">
        <v>90</v>
      </c>
      <c r="B11" s="14" t="s">
        <v>48</v>
      </c>
      <c r="C11" s="14">
        <v>93382</v>
      </c>
      <c r="D11" s="15" t="s">
        <v>76</v>
      </c>
      <c r="E11" s="14" t="s">
        <v>8</v>
      </c>
      <c r="F11" s="16">
        <v>145</v>
      </c>
      <c r="G11" s="17">
        <v>29.36</v>
      </c>
      <c r="H11" s="18">
        <f>G11*F11</f>
        <v>4257.2</v>
      </c>
      <c r="I11" s="19">
        <f t="shared" si="1"/>
        <v>1126.0293999999999</v>
      </c>
      <c r="J11" s="20">
        <f t="shared" si="3"/>
        <v>5383.2294000000002</v>
      </c>
    </row>
    <row r="12" spans="1:10" ht="18" customHeight="1" x14ac:dyDescent="0.2">
      <c r="A12" s="13" t="s">
        <v>84</v>
      </c>
      <c r="B12" s="14" t="s">
        <v>48</v>
      </c>
      <c r="C12" s="14" t="s">
        <v>97</v>
      </c>
      <c r="D12" s="15" t="s">
        <v>98</v>
      </c>
      <c r="E12" s="14" t="s">
        <v>11</v>
      </c>
      <c r="F12" s="16">
        <v>220</v>
      </c>
      <c r="G12" s="17">
        <v>1.89</v>
      </c>
      <c r="H12" s="18">
        <f>G12*F12</f>
        <v>415.79999999999995</v>
      </c>
      <c r="I12" s="19">
        <f t="shared" si="1"/>
        <v>109.97909999999999</v>
      </c>
      <c r="J12" s="20">
        <f t="shared" ref="J12" si="4">H12+I12</f>
        <v>525.77909999999997</v>
      </c>
    </row>
    <row r="13" spans="1:10" x14ac:dyDescent="0.2">
      <c r="A13" s="50"/>
      <c r="B13" s="51"/>
      <c r="C13" s="51"/>
      <c r="D13" s="51"/>
      <c r="E13" s="51"/>
      <c r="F13" s="51"/>
      <c r="G13" s="52"/>
      <c r="H13" s="3">
        <f>SUM(H5:H12)</f>
        <v>42853.79</v>
      </c>
      <c r="I13" s="2"/>
      <c r="J13" s="4">
        <f>SUM(J5:J12)</f>
        <v>54188.617455</v>
      </c>
    </row>
    <row r="14" spans="1:10" x14ac:dyDescent="0.2">
      <c r="A14" s="28" t="s">
        <v>124</v>
      </c>
      <c r="B14" s="29"/>
      <c r="C14" s="29"/>
      <c r="D14" s="29"/>
      <c r="E14" s="29"/>
      <c r="F14" s="29"/>
      <c r="G14" s="29"/>
      <c r="H14" s="29"/>
      <c r="I14" s="29"/>
      <c r="J14" s="30"/>
    </row>
    <row r="15" spans="1:10" ht="15" x14ac:dyDescent="0.2">
      <c r="A15" s="13" t="s">
        <v>59</v>
      </c>
      <c r="B15" s="14" t="s">
        <v>48</v>
      </c>
      <c r="C15" s="14" t="s">
        <v>128</v>
      </c>
      <c r="D15" s="15" t="s">
        <v>129</v>
      </c>
      <c r="E15" s="14" t="s">
        <v>10</v>
      </c>
      <c r="F15" s="16">
        <v>60</v>
      </c>
      <c r="G15" s="17">
        <v>103.78</v>
      </c>
      <c r="H15" s="18">
        <f>G15*F15</f>
        <v>6226.8</v>
      </c>
      <c r="I15" s="19">
        <f>H15*0.2645</f>
        <v>1646.9886000000001</v>
      </c>
      <c r="J15" s="20">
        <f>H15+I15</f>
        <v>7873.7885999999999</v>
      </c>
    </row>
    <row r="16" spans="1:10" ht="15" x14ac:dyDescent="0.2">
      <c r="A16" s="13" t="s">
        <v>60</v>
      </c>
      <c r="B16" s="14" t="s">
        <v>48</v>
      </c>
      <c r="C16" s="14" t="s">
        <v>130</v>
      </c>
      <c r="D16" s="15" t="s">
        <v>131</v>
      </c>
      <c r="E16" s="14" t="s">
        <v>10</v>
      </c>
      <c r="F16" s="16">
        <v>60</v>
      </c>
      <c r="G16" s="17">
        <v>105.04</v>
      </c>
      <c r="H16" s="18">
        <f>G16*F16</f>
        <v>6302.4000000000005</v>
      </c>
      <c r="I16" s="19">
        <f>H16*0.2645</f>
        <v>1666.9848000000002</v>
      </c>
      <c r="J16" s="20">
        <f t="shared" ref="J16:J18" si="5">H16+I16</f>
        <v>7969.3848000000007</v>
      </c>
    </row>
    <row r="17" spans="1:10" ht="30" x14ac:dyDescent="0.2">
      <c r="A17" s="13" t="s">
        <v>61</v>
      </c>
      <c r="B17" s="14" t="s">
        <v>48</v>
      </c>
      <c r="C17" s="14" t="s">
        <v>132</v>
      </c>
      <c r="D17" s="15" t="s">
        <v>133</v>
      </c>
      <c r="E17" s="14" t="s">
        <v>8</v>
      </c>
      <c r="F17" s="16">
        <v>100</v>
      </c>
      <c r="G17" s="17">
        <v>9.82</v>
      </c>
      <c r="H17" s="18">
        <f>G17*F17</f>
        <v>982</v>
      </c>
      <c r="I17" s="19">
        <f>H17*0.2645</f>
        <v>259.73900000000003</v>
      </c>
      <c r="J17" s="20">
        <f t="shared" si="5"/>
        <v>1241.739</v>
      </c>
    </row>
    <row r="18" spans="1:10" ht="15" x14ac:dyDescent="0.2">
      <c r="A18" s="13" t="s">
        <v>62</v>
      </c>
      <c r="B18" s="14" t="s">
        <v>48</v>
      </c>
      <c r="C18" s="14">
        <v>88316</v>
      </c>
      <c r="D18" s="15" t="s">
        <v>83</v>
      </c>
      <c r="E18" s="14" t="s">
        <v>10</v>
      </c>
      <c r="F18" s="16">
        <v>40</v>
      </c>
      <c r="G18" s="24">
        <v>20.66</v>
      </c>
      <c r="H18" s="18">
        <f>G18*F18</f>
        <v>826.4</v>
      </c>
      <c r="I18" s="19">
        <f>H18*0.2645</f>
        <v>218.58279999999999</v>
      </c>
      <c r="J18" s="20">
        <f t="shared" si="5"/>
        <v>1044.9828</v>
      </c>
    </row>
    <row r="19" spans="1:10" x14ac:dyDescent="0.2">
      <c r="A19" s="21"/>
      <c r="B19" s="22"/>
      <c r="C19" s="22"/>
      <c r="D19" s="22"/>
      <c r="E19" s="22"/>
      <c r="F19" s="22"/>
      <c r="G19" s="23"/>
      <c r="H19" s="3">
        <f>SUM(H15:H18)</f>
        <v>14337.6</v>
      </c>
      <c r="I19" s="2"/>
      <c r="J19" s="4">
        <f>SUM(J15:J18)</f>
        <v>18129.895200000003</v>
      </c>
    </row>
    <row r="20" spans="1:10" x14ac:dyDescent="0.2">
      <c r="A20" s="28" t="s">
        <v>50</v>
      </c>
      <c r="B20" s="29"/>
      <c r="C20" s="29"/>
      <c r="D20" s="29"/>
      <c r="E20" s="29"/>
      <c r="F20" s="29"/>
      <c r="G20" s="29"/>
      <c r="H20" s="29"/>
      <c r="I20" s="29"/>
      <c r="J20" s="30"/>
    </row>
    <row r="21" spans="1:10" ht="18" customHeight="1" x14ac:dyDescent="0.2">
      <c r="A21" s="13" t="s">
        <v>59</v>
      </c>
      <c r="B21" s="14" t="s">
        <v>48</v>
      </c>
      <c r="C21" s="14" t="s">
        <v>104</v>
      </c>
      <c r="D21" s="15" t="s">
        <v>72</v>
      </c>
      <c r="E21" s="14" t="s">
        <v>0</v>
      </c>
      <c r="F21" s="16">
        <v>7</v>
      </c>
      <c r="G21" s="17">
        <v>1520.05</v>
      </c>
      <c r="H21" s="18">
        <f t="shared" ref="H21" si="6">G21*F21</f>
        <v>10640.35</v>
      </c>
      <c r="I21" s="19">
        <f>H21*0.2645</f>
        <v>2814.3725750000003</v>
      </c>
      <c r="J21" s="20">
        <f t="shared" ref="J21" si="7">I21+H21</f>
        <v>13454.722575</v>
      </c>
    </row>
    <row r="22" spans="1:10" ht="18" customHeight="1" x14ac:dyDescent="0.2">
      <c r="A22" s="13" t="s">
        <v>60</v>
      </c>
      <c r="B22" s="14" t="s">
        <v>48</v>
      </c>
      <c r="C22" s="14" t="s">
        <v>100</v>
      </c>
      <c r="D22" s="15" t="s">
        <v>101</v>
      </c>
      <c r="E22" s="14" t="s">
        <v>1</v>
      </c>
      <c r="F22" s="16">
        <v>48</v>
      </c>
      <c r="G22" s="17">
        <v>25.76</v>
      </c>
      <c r="H22" s="18">
        <f t="shared" ref="H22:H23" si="8">G22*F22</f>
        <v>1236.48</v>
      </c>
      <c r="I22" s="19">
        <f>H22*0.2645</f>
        <v>327.04896000000002</v>
      </c>
      <c r="J22" s="20">
        <f t="shared" ref="J22:J23" si="9">I22+H22</f>
        <v>1563.5289600000001</v>
      </c>
    </row>
    <row r="23" spans="1:10" ht="18" customHeight="1" x14ac:dyDescent="0.2">
      <c r="A23" s="13" t="s">
        <v>61</v>
      </c>
      <c r="B23" s="14" t="s">
        <v>48</v>
      </c>
      <c r="C23" s="14" t="s">
        <v>99</v>
      </c>
      <c r="D23" s="15" t="s">
        <v>73</v>
      </c>
      <c r="E23" s="14" t="s">
        <v>0</v>
      </c>
      <c r="F23" s="16">
        <v>35</v>
      </c>
      <c r="G23" s="17">
        <v>4.59</v>
      </c>
      <c r="H23" s="18">
        <f t="shared" si="8"/>
        <v>160.65</v>
      </c>
      <c r="I23" s="19">
        <f t="shared" ref="I23:I29" si="10">H23*0.2645</f>
        <v>42.491925000000002</v>
      </c>
      <c r="J23" s="20">
        <f t="shared" si="9"/>
        <v>203.14192500000001</v>
      </c>
    </row>
    <row r="24" spans="1:10" ht="18" customHeight="1" x14ac:dyDescent="0.2">
      <c r="A24" s="13" t="s">
        <v>62</v>
      </c>
      <c r="B24" s="14" t="s">
        <v>48</v>
      </c>
      <c r="C24" s="14">
        <v>91930</v>
      </c>
      <c r="D24" s="15" t="s">
        <v>69</v>
      </c>
      <c r="E24" s="14" t="s">
        <v>1</v>
      </c>
      <c r="F24" s="16">
        <v>180</v>
      </c>
      <c r="G24" s="17">
        <v>8.92</v>
      </c>
      <c r="H24" s="18">
        <f t="shared" ref="H24:H28" si="11">G24*F24</f>
        <v>1605.6</v>
      </c>
      <c r="I24" s="19">
        <f t="shared" si="10"/>
        <v>424.68119999999999</v>
      </c>
      <c r="J24" s="20">
        <f t="shared" ref="J24:J28" si="12">I24+H24</f>
        <v>2030.2811999999999</v>
      </c>
    </row>
    <row r="25" spans="1:10" ht="18" customHeight="1" x14ac:dyDescent="0.2">
      <c r="A25" s="13" t="s">
        <v>63</v>
      </c>
      <c r="B25" s="14" t="s">
        <v>48</v>
      </c>
      <c r="C25" s="14" t="s">
        <v>103</v>
      </c>
      <c r="D25" s="15" t="s">
        <v>102</v>
      </c>
      <c r="E25" s="14" t="s">
        <v>0</v>
      </c>
      <c r="F25" s="16">
        <v>3</v>
      </c>
      <c r="G25" s="17">
        <v>60.92</v>
      </c>
      <c r="H25" s="18">
        <f t="shared" si="11"/>
        <v>182.76</v>
      </c>
      <c r="I25" s="19">
        <f t="shared" si="10"/>
        <v>48.340020000000003</v>
      </c>
      <c r="J25" s="20">
        <f t="shared" si="12"/>
        <v>231.10002</v>
      </c>
    </row>
    <row r="26" spans="1:10" ht="18" customHeight="1" x14ac:dyDescent="0.2">
      <c r="A26" s="13" t="s">
        <v>64</v>
      </c>
      <c r="B26" s="14" t="s">
        <v>48</v>
      </c>
      <c r="C26" s="14">
        <v>100557</v>
      </c>
      <c r="D26" s="15" t="s">
        <v>80</v>
      </c>
      <c r="E26" s="14" t="s">
        <v>0</v>
      </c>
      <c r="F26" s="16">
        <v>7</v>
      </c>
      <c r="G26" s="17">
        <v>498.24</v>
      </c>
      <c r="H26" s="18">
        <f t="shared" si="11"/>
        <v>3487.6800000000003</v>
      </c>
      <c r="I26" s="19">
        <f t="shared" si="10"/>
        <v>922.4913600000001</v>
      </c>
      <c r="J26" s="20">
        <f t="shared" si="12"/>
        <v>4410.1713600000003</v>
      </c>
    </row>
    <row r="27" spans="1:10" ht="18" customHeight="1" x14ac:dyDescent="0.2">
      <c r="A27" s="13" t="s">
        <v>65</v>
      </c>
      <c r="B27" s="14" t="s">
        <v>48</v>
      </c>
      <c r="C27" s="14" t="s">
        <v>105</v>
      </c>
      <c r="D27" s="15" t="s">
        <v>91</v>
      </c>
      <c r="E27" s="14" t="s">
        <v>0</v>
      </c>
      <c r="F27" s="16">
        <v>7</v>
      </c>
      <c r="G27" s="17">
        <v>158.19</v>
      </c>
      <c r="H27" s="18">
        <f t="shared" si="11"/>
        <v>1107.33</v>
      </c>
      <c r="I27" s="19">
        <f t="shared" si="10"/>
        <v>292.88878499999998</v>
      </c>
      <c r="J27" s="20">
        <f t="shared" si="12"/>
        <v>1400.218785</v>
      </c>
    </row>
    <row r="28" spans="1:10" ht="18" customHeight="1" x14ac:dyDescent="0.2">
      <c r="A28" s="13" t="s">
        <v>66</v>
      </c>
      <c r="B28" s="14" t="s">
        <v>48</v>
      </c>
      <c r="C28" s="14">
        <v>88264</v>
      </c>
      <c r="D28" s="15" t="s">
        <v>13</v>
      </c>
      <c r="E28" s="14" t="s">
        <v>10</v>
      </c>
      <c r="F28" s="16">
        <v>32</v>
      </c>
      <c r="G28" s="17">
        <v>26.55</v>
      </c>
      <c r="H28" s="18">
        <f t="shared" si="11"/>
        <v>849.6</v>
      </c>
      <c r="I28" s="19">
        <f t="shared" si="10"/>
        <v>224.71920000000003</v>
      </c>
      <c r="J28" s="20">
        <f t="shared" si="12"/>
        <v>1074.3192000000001</v>
      </c>
    </row>
    <row r="29" spans="1:10" ht="18" customHeight="1" x14ac:dyDescent="0.2">
      <c r="A29" s="13" t="s">
        <v>67</v>
      </c>
      <c r="B29" s="14" t="s">
        <v>48</v>
      </c>
      <c r="C29" s="14">
        <v>88247</v>
      </c>
      <c r="D29" s="15" t="s">
        <v>12</v>
      </c>
      <c r="E29" s="14" t="s">
        <v>10</v>
      </c>
      <c r="F29" s="16">
        <v>32</v>
      </c>
      <c r="G29" s="17">
        <v>22.19</v>
      </c>
      <c r="H29" s="18">
        <f t="shared" ref="H29" si="13">G29*F29</f>
        <v>710.08</v>
      </c>
      <c r="I29" s="19">
        <f t="shared" si="10"/>
        <v>187.81616000000002</v>
      </c>
      <c r="J29" s="20">
        <f t="shared" ref="J29" si="14">I29+H29</f>
        <v>897.89616000000001</v>
      </c>
    </row>
    <row r="30" spans="1:10" ht="13.5" customHeight="1" x14ac:dyDescent="0.2">
      <c r="A30" s="50"/>
      <c r="B30" s="51"/>
      <c r="C30" s="51"/>
      <c r="D30" s="51"/>
      <c r="E30" s="51"/>
      <c r="F30" s="51"/>
      <c r="G30" s="52"/>
      <c r="H30" s="3">
        <f>SUM(H21:H29)</f>
        <v>19980.53</v>
      </c>
      <c r="I30" s="2"/>
      <c r="J30" s="4">
        <f>SUM(J21:J29)</f>
        <v>25265.380185000005</v>
      </c>
    </row>
    <row r="31" spans="1:10" x14ac:dyDescent="0.2">
      <c r="A31" s="28" t="s">
        <v>74</v>
      </c>
      <c r="B31" s="29"/>
      <c r="C31" s="29"/>
      <c r="D31" s="29"/>
      <c r="E31" s="29"/>
      <c r="F31" s="29"/>
      <c r="G31" s="29"/>
      <c r="H31" s="29"/>
      <c r="I31" s="29"/>
      <c r="J31" s="30"/>
    </row>
    <row r="32" spans="1:10" ht="18" customHeight="1" x14ac:dyDescent="0.2">
      <c r="A32" s="13" t="s">
        <v>2</v>
      </c>
      <c r="B32" s="14" t="s">
        <v>48</v>
      </c>
      <c r="C32" s="14">
        <v>91928</v>
      </c>
      <c r="D32" s="15" t="s">
        <v>71</v>
      </c>
      <c r="E32" s="14" t="s">
        <v>1</v>
      </c>
      <c r="F32" s="16">
        <v>1700</v>
      </c>
      <c r="G32" s="17">
        <v>6.38</v>
      </c>
      <c r="H32" s="18">
        <f>G32*F32</f>
        <v>10846</v>
      </c>
      <c r="I32" s="19">
        <f>H32*0.2645</f>
        <v>2868.7670000000003</v>
      </c>
      <c r="J32" s="20">
        <f>I32+H32</f>
        <v>13714.767</v>
      </c>
    </row>
    <row r="33" spans="1:10" ht="30" x14ac:dyDescent="0.2">
      <c r="A33" s="13" t="s">
        <v>3</v>
      </c>
      <c r="B33" s="14" t="s">
        <v>48</v>
      </c>
      <c r="C33" s="14" t="s">
        <v>106</v>
      </c>
      <c r="D33" s="15" t="s">
        <v>107</v>
      </c>
      <c r="E33" s="14" t="s">
        <v>1</v>
      </c>
      <c r="F33" s="16">
        <v>750</v>
      </c>
      <c r="G33" s="17">
        <v>14.78</v>
      </c>
      <c r="H33" s="18">
        <f t="shared" ref="H33:H37" si="15">G33*F33</f>
        <v>11085</v>
      </c>
      <c r="I33" s="19">
        <f>H33*0.2645</f>
        <v>2931.9825000000001</v>
      </c>
      <c r="J33" s="20">
        <f t="shared" ref="J33:J37" si="16">I33+H33</f>
        <v>14016.9825</v>
      </c>
    </row>
    <row r="34" spans="1:10" ht="18" customHeight="1" x14ac:dyDescent="0.2">
      <c r="A34" s="13" t="s">
        <v>4</v>
      </c>
      <c r="B34" s="14" t="s">
        <v>48</v>
      </c>
      <c r="C34" s="14" t="s">
        <v>108</v>
      </c>
      <c r="D34" s="15" t="s">
        <v>109</v>
      </c>
      <c r="E34" s="14" t="s">
        <v>0</v>
      </c>
      <c r="F34" s="16">
        <v>60</v>
      </c>
      <c r="G34" s="17">
        <v>3.21</v>
      </c>
      <c r="H34" s="18">
        <f t="shared" si="15"/>
        <v>192.6</v>
      </c>
      <c r="I34" s="19">
        <f t="shared" ref="I34:I37" si="17">H34*0.2645</f>
        <v>50.942700000000002</v>
      </c>
      <c r="J34" s="20">
        <f t="shared" si="16"/>
        <v>243.5427</v>
      </c>
    </row>
    <row r="35" spans="1:10" ht="18" customHeight="1" x14ac:dyDescent="0.2">
      <c r="A35" s="13" t="s">
        <v>5</v>
      </c>
      <c r="B35" s="14" t="s">
        <v>49</v>
      </c>
      <c r="C35" s="14"/>
      <c r="D35" s="15" t="s">
        <v>16</v>
      </c>
      <c r="E35" s="14" t="s">
        <v>0</v>
      </c>
      <c r="F35" s="16">
        <v>30</v>
      </c>
      <c r="G35" s="17">
        <v>39.22</v>
      </c>
      <c r="H35" s="18">
        <f t="shared" si="15"/>
        <v>1176.5999999999999</v>
      </c>
      <c r="I35" s="19">
        <f t="shared" si="17"/>
        <v>311.21069999999997</v>
      </c>
      <c r="J35" s="20">
        <f t="shared" si="16"/>
        <v>1487.8107</v>
      </c>
    </row>
    <row r="36" spans="1:10" ht="18" customHeight="1" x14ac:dyDescent="0.2">
      <c r="A36" s="13" t="s">
        <v>6</v>
      </c>
      <c r="B36" s="14" t="s">
        <v>48</v>
      </c>
      <c r="C36" s="14">
        <v>88264</v>
      </c>
      <c r="D36" s="15" t="s">
        <v>13</v>
      </c>
      <c r="E36" s="14" t="s">
        <v>10</v>
      </c>
      <c r="F36" s="16">
        <v>100</v>
      </c>
      <c r="G36" s="17">
        <v>26.55</v>
      </c>
      <c r="H36" s="18">
        <f t="shared" si="15"/>
        <v>2655</v>
      </c>
      <c r="I36" s="19">
        <f t="shared" si="17"/>
        <v>702.24750000000006</v>
      </c>
      <c r="J36" s="20">
        <f t="shared" si="16"/>
        <v>3357.2474999999999</v>
      </c>
    </row>
    <row r="37" spans="1:10" ht="18" customHeight="1" x14ac:dyDescent="0.2">
      <c r="A37" s="13" t="s">
        <v>7</v>
      </c>
      <c r="B37" s="14" t="s">
        <v>48</v>
      </c>
      <c r="C37" s="14">
        <v>88247</v>
      </c>
      <c r="D37" s="15" t="s">
        <v>12</v>
      </c>
      <c r="E37" s="14" t="s">
        <v>10</v>
      </c>
      <c r="F37" s="16">
        <v>100</v>
      </c>
      <c r="G37" s="17">
        <v>22.19</v>
      </c>
      <c r="H37" s="18">
        <f t="shared" si="15"/>
        <v>2219</v>
      </c>
      <c r="I37" s="19">
        <f t="shared" si="17"/>
        <v>586.92550000000006</v>
      </c>
      <c r="J37" s="20">
        <f t="shared" si="16"/>
        <v>2805.9255000000003</v>
      </c>
    </row>
    <row r="38" spans="1:10" x14ac:dyDescent="0.2">
      <c r="A38" s="31"/>
      <c r="B38" s="32"/>
      <c r="C38" s="32"/>
      <c r="D38" s="32"/>
      <c r="E38" s="32"/>
      <c r="F38" s="32"/>
      <c r="G38" s="32"/>
      <c r="H38" s="3">
        <f>SUM(H32:H37)</f>
        <v>28174.199999999997</v>
      </c>
      <c r="I38" s="3"/>
      <c r="J38" s="4">
        <f>SUM(J32:J37)</f>
        <v>35626.275899999993</v>
      </c>
    </row>
    <row r="39" spans="1:10" x14ac:dyDescent="0.2">
      <c r="A39" s="28" t="s">
        <v>75</v>
      </c>
      <c r="B39" s="29"/>
      <c r="C39" s="29"/>
      <c r="D39" s="29"/>
      <c r="E39" s="29"/>
      <c r="F39" s="29"/>
      <c r="G39" s="29"/>
      <c r="H39" s="29"/>
      <c r="I39" s="29"/>
      <c r="J39" s="30"/>
    </row>
    <row r="40" spans="1:10" ht="45" x14ac:dyDescent="0.2">
      <c r="A40" s="13" t="s">
        <v>17</v>
      </c>
      <c r="B40" s="14" t="s">
        <v>49</v>
      </c>
      <c r="C40" s="14"/>
      <c r="D40" s="15" t="s">
        <v>52</v>
      </c>
      <c r="E40" s="14" t="s">
        <v>0</v>
      </c>
      <c r="F40" s="16">
        <v>97</v>
      </c>
      <c r="G40" s="17">
        <v>513</v>
      </c>
      <c r="H40" s="18">
        <f>G40*F40</f>
        <v>49761</v>
      </c>
      <c r="I40" s="19">
        <f>H40*0.2645</f>
        <v>13161.7845</v>
      </c>
      <c r="J40" s="20">
        <f>I40+H40</f>
        <v>62922.784500000002</v>
      </c>
    </row>
    <row r="41" spans="1:10" ht="30" x14ac:dyDescent="0.2">
      <c r="A41" s="13" t="s">
        <v>18</v>
      </c>
      <c r="B41" s="14" t="s">
        <v>49</v>
      </c>
      <c r="C41" s="14"/>
      <c r="D41" s="15" t="s">
        <v>51</v>
      </c>
      <c r="E41" s="14" t="s">
        <v>0</v>
      </c>
      <c r="F41" s="16">
        <v>97</v>
      </c>
      <c r="G41" s="17">
        <v>24.3</v>
      </c>
      <c r="H41" s="18">
        <f t="shared" ref="H41:H42" si="18">G41*F41</f>
        <v>2357.1</v>
      </c>
      <c r="I41" s="19">
        <f>H41*0.2645</f>
        <v>623.45294999999999</v>
      </c>
      <c r="J41" s="20">
        <f t="shared" ref="J41:J42" si="19">I41+H41</f>
        <v>2980.5529499999998</v>
      </c>
    </row>
    <row r="42" spans="1:10" ht="18" customHeight="1" x14ac:dyDescent="0.2">
      <c r="A42" s="13" t="s">
        <v>19</v>
      </c>
      <c r="B42" s="14" t="s">
        <v>48</v>
      </c>
      <c r="C42" s="14" t="s">
        <v>121</v>
      </c>
      <c r="D42" s="15" t="s">
        <v>122</v>
      </c>
      <c r="E42" s="14" t="s">
        <v>0</v>
      </c>
      <c r="F42" s="16">
        <v>388</v>
      </c>
      <c r="G42" s="17">
        <v>2.59</v>
      </c>
      <c r="H42" s="18">
        <f t="shared" si="18"/>
        <v>1004.92</v>
      </c>
      <c r="I42" s="19">
        <f t="shared" ref="I42:I53" si="20">H42*0.2645</f>
        <v>265.80133999999998</v>
      </c>
      <c r="J42" s="20">
        <f t="shared" si="19"/>
        <v>1270.7213400000001</v>
      </c>
    </row>
    <row r="43" spans="1:10" ht="30" x14ac:dyDescent="0.2">
      <c r="A43" s="13" t="s">
        <v>20</v>
      </c>
      <c r="B43" s="14" t="s">
        <v>48</v>
      </c>
      <c r="C43" s="14">
        <v>1525</v>
      </c>
      <c r="D43" s="15" t="s">
        <v>110</v>
      </c>
      <c r="E43" s="14" t="s">
        <v>8</v>
      </c>
      <c r="F43" s="16">
        <v>5.5</v>
      </c>
      <c r="G43" s="17">
        <v>625.73</v>
      </c>
      <c r="H43" s="18">
        <f t="shared" ref="H43:H51" si="21">G43*F43</f>
        <v>3441.5150000000003</v>
      </c>
      <c r="I43" s="19">
        <f t="shared" si="20"/>
        <v>910.28071750000015</v>
      </c>
      <c r="J43" s="20">
        <f t="shared" ref="J43:J51" si="22">I43+H43</f>
        <v>4351.7957175000001</v>
      </c>
    </row>
    <row r="44" spans="1:10" ht="18" customHeight="1" x14ac:dyDescent="0.2">
      <c r="A44" s="13" t="s">
        <v>21</v>
      </c>
      <c r="B44" s="14" t="s">
        <v>48</v>
      </c>
      <c r="C44" s="14">
        <v>32</v>
      </c>
      <c r="D44" s="15" t="s">
        <v>112</v>
      </c>
      <c r="E44" s="14" t="s">
        <v>9</v>
      </c>
      <c r="F44" s="16">
        <v>661</v>
      </c>
      <c r="G44" s="17">
        <v>8.89</v>
      </c>
      <c r="H44" s="18">
        <f t="shared" si="21"/>
        <v>5876.29</v>
      </c>
      <c r="I44" s="19">
        <f t="shared" si="20"/>
        <v>1554.2787050000002</v>
      </c>
      <c r="J44" s="20">
        <f t="shared" si="22"/>
        <v>7430.5687049999997</v>
      </c>
    </row>
    <row r="45" spans="1:10" ht="18" customHeight="1" x14ac:dyDescent="0.2">
      <c r="A45" s="13" t="s">
        <v>22</v>
      </c>
      <c r="B45" s="14" t="s">
        <v>48</v>
      </c>
      <c r="C45" s="14" t="s">
        <v>111</v>
      </c>
      <c r="D45" s="15" t="s">
        <v>113</v>
      </c>
      <c r="E45" s="14" t="s">
        <v>9</v>
      </c>
      <c r="F45" s="16">
        <v>14</v>
      </c>
      <c r="G45" s="17">
        <v>21.22</v>
      </c>
      <c r="H45" s="18">
        <f t="shared" si="21"/>
        <v>297.08</v>
      </c>
      <c r="I45" s="19">
        <f t="shared" si="20"/>
        <v>78.577659999999995</v>
      </c>
      <c r="J45" s="20">
        <f t="shared" si="22"/>
        <v>375.65765999999996</v>
      </c>
    </row>
    <row r="46" spans="1:10" ht="18" customHeight="1" x14ac:dyDescent="0.2">
      <c r="A46" s="13" t="s">
        <v>23</v>
      </c>
      <c r="B46" s="14" t="s">
        <v>48</v>
      </c>
      <c r="C46" s="14" t="s">
        <v>105</v>
      </c>
      <c r="D46" s="15" t="s">
        <v>91</v>
      </c>
      <c r="E46" s="14" t="s">
        <v>0</v>
      </c>
      <c r="F46" s="16">
        <v>97</v>
      </c>
      <c r="G46" s="17">
        <v>158.19</v>
      </c>
      <c r="H46" s="18">
        <f t="shared" si="21"/>
        <v>15344.43</v>
      </c>
      <c r="I46" s="19">
        <f t="shared" si="20"/>
        <v>4058.6017350000002</v>
      </c>
      <c r="J46" s="20">
        <f t="shared" si="22"/>
        <v>19403.031735</v>
      </c>
    </row>
    <row r="47" spans="1:10" ht="18" customHeight="1" x14ac:dyDescent="0.2">
      <c r="A47" s="13" t="s">
        <v>24</v>
      </c>
      <c r="B47" s="14" t="s">
        <v>48</v>
      </c>
      <c r="C47" s="14" t="s">
        <v>116</v>
      </c>
      <c r="D47" s="15" t="s">
        <v>68</v>
      </c>
      <c r="E47" s="14" t="s">
        <v>0</v>
      </c>
      <c r="F47" s="16">
        <v>97</v>
      </c>
      <c r="G47" s="17">
        <v>45.29</v>
      </c>
      <c r="H47" s="18">
        <f t="shared" si="21"/>
        <v>4393.13</v>
      </c>
      <c r="I47" s="19">
        <f t="shared" si="20"/>
        <v>1161.9828850000001</v>
      </c>
      <c r="J47" s="20">
        <f t="shared" si="22"/>
        <v>5555.1128850000005</v>
      </c>
    </row>
    <row r="48" spans="1:10" ht="18" customHeight="1" x14ac:dyDescent="0.2">
      <c r="A48" s="13" t="s">
        <v>25</v>
      </c>
      <c r="B48" s="14" t="s">
        <v>48</v>
      </c>
      <c r="C48" s="14" t="s">
        <v>114</v>
      </c>
      <c r="D48" s="15" t="s">
        <v>115</v>
      </c>
      <c r="E48" s="14" t="s">
        <v>0</v>
      </c>
      <c r="F48" s="16">
        <v>97</v>
      </c>
      <c r="G48" s="17">
        <v>12.39</v>
      </c>
      <c r="H48" s="18">
        <f t="shared" si="21"/>
        <v>1201.8300000000002</v>
      </c>
      <c r="I48" s="19">
        <f t="shared" si="20"/>
        <v>317.88403500000004</v>
      </c>
      <c r="J48" s="20">
        <f t="shared" si="22"/>
        <v>1519.7140350000002</v>
      </c>
    </row>
    <row r="49" spans="1:10" ht="30" x14ac:dyDescent="0.2">
      <c r="A49" s="13" t="s">
        <v>26</v>
      </c>
      <c r="B49" s="14" t="s">
        <v>48</v>
      </c>
      <c r="C49" s="14" t="s">
        <v>126</v>
      </c>
      <c r="D49" s="15" t="s">
        <v>127</v>
      </c>
      <c r="E49" s="14" t="s">
        <v>1</v>
      </c>
      <c r="F49" s="16">
        <v>1050</v>
      </c>
      <c r="G49" s="17">
        <v>2.57</v>
      </c>
      <c r="H49" s="18">
        <f t="shared" si="21"/>
        <v>2698.5</v>
      </c>
      <c r="I49" s="19">
        <f t="shared" si="20"/>
        <v>713.75324999999998</v>
      </c>
      <c r="J49" s="20">
        <f t="shared" si="22"/>
        <v>3412.2532499999998</v>
      </c>
    </row>
    <row r="50" spans="1:10" ht="18" customHeight="1" x14ac:dyDescent="0.2">
      <c r="A50" s="13" t="s">
        <v>27</v>
      </c>
      <c r="B50" s="14" t="s">
        <v>48</v>
      </c>
      <c r="C50" s="14">
        <v>88264</v>
      </c>
      <c r="D50" s="15" t="s">
        <v>13</v>
      </c>
      <c r="E50" s="14" t="s">
        <v>10</v>
      </c>
      <c r="F50" s="16">
        <v>50</v>
      </c>
      <c r="G50" s="17">
        <v>26.55</v>
      </c>
      <c r="H50" s="18">
        <f t="shared" si="21"/>
        <v>1327.5</v>
      </c>
      <c r="I50" s="19">
        <f t="shared" si="20"/>
        <v>351.12375000000003</v>
      </c>
      <c r="J50" s="20">
        <f t="shared" si="22"/>
        <v>1678.62375</v>
      </c>
    </row>
    <row r="51" spans="1:10" ht="18" customHeight="1" x14ac:dyDescent="0.2">
      <c r="A51" s="13" t="s">
        <v>28</v>
      </c>
      <c r="B51" s="14" t="s">
        <v>48</v>
      </c>
      <c r="C51" s="14">
        <v>88247</v>
      </c>
      <c r="D51" s="15" t="s">
        <v>12</v>
      </c>
      <c r="E51" s="14" t="s">
        <v>10</v>
      </c>
      <c r="F51" s="16">
        <v>50</v>
      </c>
      <c r="G51" s="17">
        <v>22.19</v>
      </c>
      <c r="H51" s="18">
        <f t="shared" si="21"/>
        <v>1109.5</v>
      </c>
      <c r="I51" s="19">
        <f t="shared" si="20"/>
        <v>293.46275000000003</v>
      </c>
      <c r="J51" s="20">
        <f t="shared" si="22"/>
        <v>1402.9627500000001</v>
      </c>
    </row>
    <row r="52" spans="1:10" ht="18" customHeight="1" x14ac:dyDescent="0.2">
      <c r="A52" s="13" t="s">
        <v>29</v>
      </c>
      <c r="B52" s="14" t="s">
        <v>48</v>
      </c>
      <c r="C52" s="14">
        <v>88309</v>
      </c>
      <c r="D52" s="15" t="s">
        <v>14</v>
      </c>
      <c r="E52" s="14" t="s">
        <v>10</v>
      </c>
      <c r="F52" s="16">
        <v>97</v>
      </c>
      <c r="G52" s="17">
        <v>24.86</v>
      </c>
      <c r="H52" s="18">
        <f t="shared" ref="H52:H53" si="23">G52*F52</f>
        <v>2411.42</v>
      </c>
      <c r="I52" s="19">
        <f t="shared" si="20"/>
        <v>637.82059000000004</v>
      </c>
      <c r="J52" s="20">
        <f t="shared" ref="J52:J53" si="24">I52+H52</f>
        <v>3049.2405900000003</v>
      </c>
    </row>
    <row r="53" spans="1:10" ht="18" customHeight="1" x14ac:dyDescent="0.2">
      <c r="A53" s="13" t="s">
        <v>30</v>
      </c>
      <c r="B53" s="14" t="s">
        <v>48</v>
      </c>
      <c r="C53" s="14">
        <v>88316</v>
      </c>
      <c r="D53" s="15" t="s">
        <v>15</v>
      </c>
      <c r="E53" s="14" t="s">
        <v>10</v>
      </c>
      <c r="F53" s="16">
        <v>97</v>
      </c>
      <c r="G53" s="17">
        <v>20.66</v>
      </c>
      <c r="H53" s="18">
        <f t="shared" si="23"/>
        <v>2004.02</v>
      </c>
      <c r="I53" s="19">
        <f t="shared" si="20"/>
        <v>530.06329000000005</v>
      </c>
      <c r="J53" s="20">
        <f t="shared" si="24"/>
        <v>2534.08329</v>
      </c>
    </row>
    <row r="54" spans="1:10" x14ac:dyDescent="0.2">
      <c r="A54" s="31"/>
      <c r="B54" s="32"/>
      <c r="C54" s="32"/>
      <c r="D54" s="32"/>
      <c r="E54" s="32"/>
      <c r="F54" s="32"/>
      <c r="G54" s="32"/>
      <c r="H54" s="3">
        <f>SUM(H40:H53)</f>
        <v>93228.235000000001</v>
      </c>
      <c r="I54" s="3"/>
      <c r="J54" s="4">
        <f>SUM(J40:J53)</f>
        <v>117887.10315749999</v>
      </c>
    </row>
    <row r="55" spans="1:10" x14ac:dyDescent="0.2">
      <c r="A55" s="28" t="s">
        <v>95</v>
      </c>
      <c r="B55" s="29"/>
      <c r="C55" s="29"/>
      <c r="D55" s="29"/>
      <c r="E55" s="29"/>
      <c r="F55" s="29"/>
      <c r="G55" s="29"/>
      <c r="H55" s="29"/>
      <c r="I55" s="29"/>
      <c r="J55" s="30"/>
    </row>
    <row r="56" spans="1:10" ht="18" customHeight="1" x14ac:dyDescent="0.2">
      <c r="A56" s="13" t="s">
        <v>31</v>
      </c>
      <c r="B56" s="14" t="s">
        <v>49</v>
      </c>
      <c r="C56" s="14"/>
      <c r="D56" s="15" t="s">
        <v>92</v>
      </c>
      <c r="E56" s="14" t="s">
        <v>0</v>
      </c>
      <c r="F56" s="16">
        <v>7</v>
      </c>
      <c r="G56" s="17">
        <v>179.43</v>
      </c>
      <c r="H56" s="18">
        <f>G56*F56</f>
        <v>1256.01</v>
      </c>
      <c r="I56" s="19">
        <f>H56*0.2645</f>
        <v>332.21464500000002</v>
      </c>
      <c r="J56" s="20">
        <f>I56+H56</f>
        <v>1588.224645</v>
      </c>
    </row>
    <row r="57" spans="1:10" ht="18" customHeight="1" x14ac:dyDescent="0.2">
      <c r="A57" s="13" t="s">
        <v>32</v>
      </c>
      <c r="B57" s="14" t="s">
        <v>49</v>
      </c>
      <c r="C57" s="14"/>
      <c r="D57" s="15" t="s">
        <v>93</v>
      </c>
      <c r="E57" s="14" t="s">
        <v>0</v>
      </c>
      <c r="F57" s="16">
        <v>7</v>
      </c>
      <c r="G57" s="17">
        <v>337.24</v>
      </c>
      <c r="H57" s="18">
        <f t="shared" ref="H57:H65" si="25">G57*F57</f>
        <v>2360.6800000000003</v>
      </c>
      <c r="I57" s="19">
        <f>H57*0.2645</f>
        <v>624.3998600000001</v>
      </c>
      <c r="J57" s="20">
        <f t="shared" ref="J57:J65" si="26">I57+H57</f>
        <v>2985.0798600000003</v>
      </c>
    </row>
    <row r="58" spans="1:10" ht="18" customHeight="1" x14ac:dyDescent="0.2">
      <c r="A58" s="13" t="s">
        <v>33</v>
      </c>
      <c r="B58" s="14" t="s">
        <v>48</v>
      </c>
      <c r="C58" s="14" t="s">
        <v>117</v>
      </c>
      <c r="D58" s="15" t="s">
        <v>118</v>
      </c>
      <c r="E58" s="14" t="s">
        <v>0</v>
      </c>
      <c r="F58" s="16">
        <v>7</v>
      </c>
      <c r="G58" s="17">
        <v>36.33</v>
      </c>
      <c r="H58" s="18">
        <f t="shared" si="25"/>
        <v>254.31</v>
      </c>
      <c r="I58" s="19">
        <f t="shared" ref="I58:I65" si="27">H58*0.2645</f>
        <v>67.264994999999999</v>
      </c>
      <c r="J58" s="20">
        <f t="shared" si="26"/>
        <v>321.574995</v>
      </c>
    </row>
    <row r="59" spans="1:10" ht="18" customHeight="1" x14ac:dyDescent="0.2">
      <c r="A59" s="13" t="s">
        <v>34</v>
      </c>
      <c r="B59" s="14" t="s">
        <v>49</v>
      </c>
      <c r="C59" s="14"/>
      <c r="D59" s="15" t="s">
        <v>40</v>
      </c>
      <c r="E59" s="14" t="s">
        <v>0</v>
      </c>
      <c r="F59" s="16">
        <v>7</v>
      </c>
      <c r="G59" s="17">
        <v>37.869999999999997</v>
      </c>
      <c r="H59" s="18">
        <f t="shared" si="25"/>
        <v>265.08999999999997</v>
      </c>
      <c r="I59" s="19">
        <f t="shared" si="27"/>
        <v>70.116304999999997</v>
      </c>
      <c r="J59" s="20">
        <f t="shared" si="26"/>
        <v>335.20630499999999</v>
      </c>
    </row>
    <row r="60" spans="1:10" ht="18" customHeight="1" x14ac:dyDescent="0.2">
      <c r="A60" s="13" t="s">
        <v>35</v>
      </c>
      <c r="B60" s="14" t="s">
        <v>48</v>
      </c>
      <c r="C60" s="14">
        <v>91927</v>
      </c>
      <c r="D60" s="15" t="s">
        <v>41</v>
      </c>
      <c r="E60" s="14" t="s">
        <v>1</v>
      </c>
      <c r="F60" s="16">
        <v>70</v>
      </c>
      <c r="G60" s="17">
        <v>4.62</v>
      </c>
      <c r="H60" s="18">
        <f t="shared" si="25"/>
        <v>323.40000000000003</v>
      </c>
      <c r="I60" s="19">
        <f t="shared" si="27"/>
        <v>85.539300000000011</v>
      </c>
      <c r="J60" s="20">
        <f t="shared" si="26"/>
        <v>408.93930000000006</v>
      </c>
    </row>
    <row r="61" spans="1:10" ht="18" customHeight="1" x14ac:dyDescent="0.2">
      <c r="A61" s="13" t="s">
        <v>36</v>
      </c>
      <c r="B61" s="14" t="s">
        <v>48</v>
      </c>
      <c r="C61" s="14" t="s">
        <v>120</v>
      </c>
      <c r="D61" s="15" t="s">
        <v>119</v>
      </c>
      <c r="E61" s="14" t="s">
        <v>0</v>
      </c>
      <c r="F61" s="16">
        <v>7</v>
      </c>
      <c r="G61" s="24">
        <v>11</v>
      </c>
      <c r="H61" s="18">
        <f t="shared" si="25"/>
        <v>77</v>
      </c>
      <c r="I61" s="19">
        <f t="shared" si="27"/>
        <v>20.366500000000002</v>
      </c>
      <c r="J61" s="20">
        <f t="shared" si="26"/>
        <v>97.366500000000002</v>
      </c>
    </row>
    <row r="62" spans="1:10" ht="18" customHeight="1" x14ac:dyDescent="0.2">
      <c r="A62" s="13" t="s">
        <v>37</v>
      </c>
      <c r="B62" s="14" t="s">
        <v>49</v>
      </c>
      <c r="C62" s="14"/>
      <c r="D62" s="15" t="s">
        <v>123</v>
      </c>
      <c r="E62" s="14" t="s">
        <v>1</v>
      </c>
      <c r="F62" s="16">
        <v>3</v>
      </c>
      <c r="G62" s="17">
        <v>11.16</v>
      </c>
      <c r="H62" s="18">
        <f t="shared" si="25"/>
        <v>33.480000000000004</v>
      </c>
      <c r="I62" s="19">
        <f t="shared" si="27"/>
        <v>8.8554600000000008</v>
      </c>
      <c r="J62" s="20">
        <f t="shared" si="26"/>
        <v>42.335460000000005</v>
      </c>
    </row>
    <row r="63" spans="1:10" ht="18" customHeight="1" x14ac:dyDescent="0.2">
      <c r="A63" s="13" t="s">
        <v>38</v>
      </c>
      <c r="B63" s="14" t="s">
        <v>49</v>
      </c>
      <c r="C63" s="14"/>
      <c r="D63" s="15" t="s">
        <v>94</v>
      </c>
      <c r="E63" s="14" t="s">
        <v>1</v>
      </c>
      <c r="F63" s="16">
        <v>50</v>
      </c>
      <c r="G63" s="17">
        <v>9.4499999999999993</v>
      </c>
      <c r="H63" s="18">
        <f t="shared" si="25"/>
        <v>472.49999999999994</v>
      </c>
      <c r="I63" s="19">
        <f t="shared" si="27"/>
        <v>124.97624999999999</v>
      </c>
      <c r="J63" s="20">
        <f t="shared" si="26"/>
        <v>597.47624999999994</v>
      </c>
    </row>
    <row r="64" spans="1:10" ht="18" customHeight="1" x14ac:dyDescent="0.2">
      <c r="A64" s="13" t="s">
        <v>39</v>
      </c>
      <c r="B64" s="14" t="s">
        <v>48</v>
      </c>
      <c r="C64" s="14">
        <v>88264</v>
      </c>
      <c r="D64" s="15" t="s">
        <v>13</v>
      </c>
      <c r="E64" s="14" t="s">
        <v>10</v>
      </c>
      <c r="F64" s="16">
        <v>10.5</v>
      </c>
      <c r="G64" s="17">
        <v>26.55</v>
      </c>
      <c r="H64" s="18">
        <f t="shared" si="25"/>
        <v>278.77500000000003</v>
      </c>
      <c r="I64" s="19">
        <f t="shared" si="27"/>
        <v>73.735987500000007</v>
      </c>
      <c r="J64" s="20">
        <f t="shared" si="26"/>
        <v>352.51098750000006</v>
      </c>
    </row>
    <row r="65" spans="1:10" ht="18" customHeight="1" x14ac:dyDescent="0.2">
      <c r="A65" s="13" t="s">
        <v>70</v>
      </c>
      <c r="B65" s="14" t="s">
        <v>48</v>
      </c>
      <c r="C65" s="14">
        <v>88247</v>
      </c>
      <c r="D65" s="15" t="s">
        <v>12</v>
      </c>
      <c r="E65" s="14" t="s">
        <v>10</v>
      </c>
      <c r="F65" s="16">
        <v>10.5</v>
      </c>
      <c r="G65" s="17">
        <v>22.19</v>
      </c>
      <c r="H65" s="18">
        <f t="shared" si="25"/>
        <v>232.995</v>
      </c>
      <c r="I65" s="19">
        <f t="shared" si="27"/>
        <v>61.627177500000002</v>
      </c>
      <c r="J65" s="20">
        <f t="shared" si="26"/>
        <v>294.62217750000002</v>
      </c>
    </row>
    <row r="66" spans="1:10" x14ac:dyDescent="0.2">
      <c r="A66" s="31"/>
      <c r="B66" s="32"/>
      <c r="C66" s="32"/>
      <c r="D66" s="32"/>
      <c r="E66" s="32"/>
      <c r="F66" s="32"/>
      <c r="G66" s="32"/>
      <c r="H66" s="3">
        <f>SUM(H56:H65)</f>
        <v>5554.2399999999989</v>
      </c>
      <c r="I66" s="3"/>
      <c r="J66" s="4">
        <f>SUM(J56:J65)</f>
        <v>7023.3364799999999</v>
      </c>
    </row>
    <row r="67" spans="1:10" s="7" customFormat="1" hidden="1" x14ac:dyDescent="0.2">
      <c r="A67" s="5"/>
      <c r="B67" s="5"/>
      <c r="C67" s="5"/>
      <c r="D67" s="5"/>
      <c r="E67" s="5"/>
      <c r="F67" s="5"/>
      <c r="G67" s="5"/>
      <c r="H67" s="6"/>
      <c r="I67" s="6"/>
      <c r="J67" s="6"/>
    </row>
    <row r="68" spans="1:10" ht="13.5" hidden="1" thickBot="1" x14ac:dyDescent="0.25">
      <c r="A68" s="8"/>
      <c r="B68" s="8"/>
      <c r="C68" s="8"/>
      <c r="D68" s="7"/>
      <c r="E68" s="8"/>
      <c r="F68" s="8"/>
      <c r="G68" s="8"/>
      <c r="H68" s="9"/>
      <c r="I68" s="8"/>
      <c r="J68" s="8"/>
    </row>
    <row r="69" spans="1:10" ht="12.75" hidden="1" customHeight="1" x14ac:dyDescent="0.2">
      <c r="A69" s="8"/>
      <c r="B69" s="8"/>
      <c r="C69" s="8"/>
      <c r="D69" s="7"/>
      <c r="E69" s="38" t="s">
        <v>43</v>
      </c>
      <c r="F69" s="39"/>
      <c r="G69" s="46">
        <f>H13+H30+H38+H54+H66+H19</f>
        <v>204128.595</v>
      </c>
      <c r="H69" s="47"/>
      <c r="I69" s="8"/>
      <c r="J69" s="8"/>
    </row>
    <row r="70" spans="1:10" ht="13.5" hidden="1" customHeight="1" thickBot="1" x14ac:dyDescent="0.25">
      <c r="A70" s="8"/>
      <c r="B70" s="8"/>
      <c r="C70" s="8"/>
      <c r="D70" s="7"/>
      <c r="E70" s="40"/>
      <c r="F70" s="41"/>
      <c r="G70" s="48"/>
      <c r="H70" s="49"/>
      <c r="I70" s="8"/>
      <c r="J70" s="8"/>
    </row>
    <row r="71" spans="1:10" hidden="1" x14ac:dyDescent="0.2">
      <c r="A71" s="8"/>
      <c r="B71" s="8"/>
      <c r="C71" s="8"/>
      <c r="D71" s="7"/>
      <c r="E71" s="8"/>
      <c r="F71" s="8"/>
      <c r="G71" s="8"/>
      <c r="H71" s="9"/>
      <c r="I71" s="8"/>
      <c r="J71" s="8"/>
    </row>
    <row r="72" spans="1:10" ht="13.5" thickBot="1" x14ac:dyDescent="0.25">
      <c r="A72" s="8"/>
      <c r="B72" s="8"/>
      <c r="C72" s="8"/>
      <c r="D72" s="7"/>
      <c r="E72" s="8"/>
      <c r="F72" s="8"/>
      <c r="G72" s="8"/>
      <c r="H72" s="9"/>
      <c r="I72" s="8"/>
      <c r="J72" s="8"/>
    </row>
    <row r="73" spans="1:10" x14ac:dyDescent="0.2">
      <c r="A73" s="8"/>
      <c r="B73" s="8"/>
      <c r="C73" s="8"/>
      <c r="D73" s="7"/>
      <c r="E73" s="38" t="s">
        <v>45</v>
      </c>
      <c r="F73" s="39"/>
      <c r="G73" s="42">
        <f>J13+J30+J38+J54+J66+J19</f>
        <v>258120.6083775</v>
      </c>
      <c r="H73" s="43"/>
      <c r="I73" s="8"/>
      <c r="J73" s="8"/>
    </row>
    <row r="74" spans="1:10" ht="13.5" thickBot="1" x14ac:dyDescent="0.25">
      <c r="A74" s="8"/>
      <c r="B74" s="8"/>
      <c r="C74" s="8"/>
      <c r="D74" s="7"/>
      <c r="E74" s="40"/>
      <c r="F74" s="41"/>
      <c r="G74" s="44"/>
      <c r="H74" s="45"/>
      <c r="I74" s="10"/>
      <c r="J74" s="8"/>
    </row>
    <row r="75" spans="1:10" x14ac:dyDescent="0.2">
      <c r="A75" s="8"/>
      <c r="B75" s="8"/>
      <c r="C75" s="8"/>
      <c r="D75" s="7"/>
      <c r="E75" s="8"/>
      <c r="F75" s="8"/>
      <c r="G75" s="8"/>
      <c r="H75" s="9"/>
      <c r="I75" s="8"/>
      <c r="J75" s="8"/>
    </row>
    <row r="76" spans="1:10" x14ac:dyDescent="0.2">
      <c r="A76" s="8"/>
      <c r="B76" s="8"/>
      <c r="C76" s="8"/>
      <c r="D76" s="7"/>
      <c r="E76" s="8"/>
      <c r="F76" s="8"/>
      <c r="G76" s="8"/>
      <c r="H76" s="9"/>
      <c r="I76" s="8"/>
      <c r="J76" s="8"/>
    </row>
    <row r="77" spans="1:10" x14ac:dyDescent="0.2">
      <c r="A77" s="8"/>
      <c r="B77" s="8"/>
      <c r="C77" s="8"/>
      <c r="D77" s="7"/>
      <c r="E77" s="36"/>
      <c r="F77" s="36"/>
      <c r="G77" s="37"/>
      <c r="H77" s="37"/>
      <c r="I77" s="8"/>
      <c r="J77" s="8"/>
    </row>
    <row r="78" spans="1:10" x14ac:dyDescent="0.2">
      <c r="A78" s="8"/>
      <c r="B78" s="8"/>
      <c r="C78" s="8"/>
      <c r="D78" s="7"/>
      <c r="E78" s="36"/>
      <c r="F78" s="36"/>
      <c r="G78" s="37"/>
      <c r="H78" s="37"/>
      <c r="I78" s="8"/>
      <c r="J78" s="8"/>
    </row>
    <row r="79" spans="1:10" x14ac:dyDescent="0.2">
      <c r="A79" s="8"/>
      <c r="B79" s="8"/>
      <c r="C79" s="8"/>
      <c r="D79" s="7"/>
      <c r="E79" s="8"/>
      <c r="F79" s="8"/>
      <c r="G79" s="8"/>
      <c r="H79" s="9"/>
      <c r="I79" s="8"/>
      <c r="J79" s="8"/>
    </row>
    <row r="80" spans="1:10" x14ac:dyDescent="0.2">
      <c r="A80" s="8"/>
      <c r="B80" s="8"/>
      <c r="C80" s="8"/>
      <c r="D80" s="7"/>
      <c r="E80" s="8"/>
      <c r="F80" s="8"/>
      <c r="G80" s="8"/>
      <c r="H80" s="9"/>
      <c r="I80" s="8"/>
      <c r="J80" s="8"/>
    </row>
    <row r="81" spans="1:10" x14ac:dyDescent="0.2">
      <c r="A81" s="8"/>
      <c r="B81" s="8"/>
      <c r="C81" s="8"/>
      <c r="D81" s="7"/>
      <c r="E81" s="8"/>
      <c r="F81" s="8"/>
      <c r="G81" s="8"/>
      <c r="H81" s="9"/>
      <c r="I81" s="8"/>
      <c r="J81" s="8"/>
    </row>
    <row r="82" spans="1:10" x14ac:dyDescent="0.2">
      <c r="A82" s="8"/>
      <c r="B82" s="8"/>
      <c r="C82" s="8"/>
      <c r="D82" s="7"/>
      <c r="E82" s="8"/>
      <c r="F82" s="8"/>
      <c r="G82" s="8"/>
      <c r="H82" s="9"/>
      <c r="I82" s="8"/>
      <c r="J82" s="8"/>
    </row>
  </sheetData>
  <mergeCells count="19">
    <mergeCell ref="E77:F78"/>
    <mergeCell ref="G77:H78"/>
    <mergeCell ref="E73:F74"/>
    <mergeCell ref="G73:H74"/>
    <mergeCell ref="A38:G38"/>
    <mergeCell ref="G69:H70"/>
    <mergeCell ref="E69:F70"/>
    <mergeCell ref="A39:J39"/>
    <mergeCell ref="A54:G54"/>
    <mergeCell ref="A55:J55"/>
    <mergeCell ref="A66:G66"/>
    <mergeCell ref="A14:J14"/>
    <mergeCell ref="I2:J2"/>
    <mergeCell ref="A2:H2"/>
    <mergeCell ref="A30:G30"/>
    <mergeCell ref="A13:G13"/>
    <mergeCell ref="A4:J4"/>
    <mergeCell ref="A20:J20"/>
    <mergeCell ref="A31:J31"/>
  </mergeCells>
  <phoneticPr fontId="1" type="noConversion"/>
  <pageMargins left="0.70866141732283472" right="0.70866141732283472" top="0.74803149606299213" bottom="0.74803149606299213" header="0.31496062992125984" footer="0.31496062992125984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Lista de Materiais</vt:lpstr>
      <vt:lpstr>'Lista de Materiais'!Titulos_de_impressao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MEMORIAL DESCRITIVO - MELHORIA EM IP - LAGO - rev. 01.docx</dc:title>
  <dc:creator/>
  <cp:lastModifiedBy>Cinara</cp:lastModifiedBy>
  <cp:lastPrinted>2023-09-08T18:57:33Z</cp:lastPrinted>
  <dcterms:created xsi:type="dcterms:W3CDTF">2023-08-17T17:40:52Z</dcterms:created>
  <dcterms:modified xsi:type="dcterms:W3CDTF">2025-06-17T17:17:54Z</dcterms:modified>
</cp:coreProperties>
</file>